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5200" windowHeight="11550" tabRatio="855" activeTab="1"/>
  </bookViews>
  <sheets>
    <sheet name="Erläuterungen" sheetId="1" r:id="rId1"/>
    <sheet name="Finanz_Plan_Bericht" sheetId="2" r:id="rId2"/>
    <sheet name="Honorare" sheetId="3" r:id="rId3"/>
    <sheet name="Buchungsjournal" sheetId="4" r:id="rId4"/>
    <sheet name="|" sheetId="5" r:id="rId5"/>
  </sheets>
  <definedNames>
    <definedName name="bookingJournalReasonFunction">'Buchungsjournal'!$H$5:$H$24</definedName>
    <definedName name="_xlnm.Print_Titles" localSheetId="1">'Finanz_Plan_Bericht'!$2:$7</definedName>
    <definedName name="FeeIs">'Honorare'!$I$8:$I$16</definedName>
    <definedName name="FeePlan">'Honorare'!$E$8:$E$16</definedName>
    <definedName name="financialPlanFunding">'Finanz_Plan_Bericht'!$B$41:$B$46</definedName>
    <definedName name="financialPlanFundingDeviationFunction">'Finanz_Plan_Bericht'!$G$41:$G$46</definedName>
    <definedName name="financialPlanFundingOverallPlan">'Finanz_Plan_Bericht'!$G$53</definedName>
    <definedName name="financialPlanFundingPlan">'Finanz_Plan_Bericht'!$C$41:$C$46</definedName>
    <definedName name="financialPlanFundingReasonFunction">'Finanz_Plan_Bericht'!$J$41:$J$46</definedName>
    <definedName name="financialPlanFundingStatusSelection">'Finanz_Plan_Bericht'!$I$41:$I$46</definedName>
    <definedName name="financialPlanIncomeEquity">'Finanz_Plan_Bericht'!$B$33:$B$37</definedName>
    <definedName name="financialPlanIncomeEquityDeviationFunction">'Finanz_Plan_Bericht'!$G$33:$G$37</definedName>
    <definedName name="financialPlanIncomeEquityPlan">'Finanz_Plan_Bericht'!$C$33:$C$37</definedName>
    <definedName name="financialPlanIncomeEquityReasonFunction">'Finanz_Plan_Bericht'!$I$33:$I$37</definedName>
    <definedName name="financialPlanMaterialCosts">'Finanz_Plan_Bericht'!$B$9:$B$21</definedName>
    <definedName name="financialPlanMaterialCostsDeviationFunction">'Finanz_Plan_Bericht'!$G$9:$G$21</definedName>
    <definedName name="financialPlanMaterialCostsPlan">'Finanz_Plan_Bericht'!$C$9:$C$21</definedName>
    <definedName name="financialPlanMaterialCostsReasonFunction">'Finanz_Plan_Bericht'!$I$9:$I$21</definedName>
  </definedNames>
  <calcPr fullCalcOnLoad="1"/>
</workbook>
</file>

<file path=xl/comments2.xml><?xml version="1.0" encoding="utf-8"?>
<comments xmlns="http://schemas.openxmlformats.org/spreadsheetml/2006/main">
  <authors>
    <author>Neuzil Patrick</author>
  </authors>
  <commentList>
    <comment ref="I40"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sharedStrings.xml><?xml version="1.0" encoding="utf-8"?>
<sst xmlns="http://schemas.openxmlformats.org/spreadsheetml/2006/main" count="195" uniqueCount="141">
  <si>
    <t>Büromaterial</t>
  </si>
  <si>
    <t>GESAMT</t>
  </si>
  <si>
    <t>3. Gesamtkosten</t>
  </si>
  <si>
    <t>Summe</t>
  </si>
  <si>
    <t>Spenden</t>
  </si>
  <si>
    <t>Sponsoring</t>
  </si>
  <si>
    <t>Eigene Einnahmen (Mitgliedsbeiträge, Unkostenbeiträge,…)</t>
  </si>
  <si>
    <t>Ausgaben</t>
  </si>
  <si>
    <t>Einnahmen</t>
  </si>
  <si>
    <t>6. Gesamteinnahmen</t>
  </si>
  <si>
    <t>Abw. in %</t>
  </si>
  <si>
    <t>EU</t>
  </si>
  <si>
    <t>Förderart:</t>
  </si>
  <si>
    <t>Gesamtförderung</t>
  </si>
  <si>
    <t>Einzeförderung</t>
  </si>
  <si>
    <t>Status</t>
  </si>
  <si>
    <t>angesucht</t>
  </si>
  <si>
    <t>bewilligt</t>
  </si>
  <si>
    <t>Förderjahr:</t>
  </si>
  <si>
    <t>&lt;- Bitte Begründung angeben</t>
  </si>
  <si>
    <t>1. Sachkosten (Sk)</t>
  </si>
  <si>
    <t>4. Einnahmen/Eigenmittel (Em)</t>
  </si>
  <si>
    <t>5. Förderungen (Fd)</t>
  </si>
  <si>
    <t>&lt;- Bitte Begründung und Status angeben</t>
  </si>
  <si>
    <t>&lt;- Bitte Status angeben</t>
  </si>
  <si>
    <t>Ja</t>
  </si>
  <si>
    <t>Nein</t>
  </si>
  <si>
    <t>Bel.Nr.</t>
  </si>
  <si>
    <t>Re.Datum</t>
  </si>
  <si>
    <t>Zahlungs- datum</t>
  </si>
  <si>
    <t>Rechnungsleger*in</t>
  </si>
  <si>
    <t>GESAMTSUMME</t>
  </si>
  <si>
    <t>&lt;- Bitte Summe der Personalkosten inklusive aller Nebenkosten + Anzahl der Mitarbeiter*innen angeben</t>
  </si>
  <si>
    <t>&lt;- Bitte nur einen Betrag ausfüllen</t>
  </si>
  <si>
    <t>&lt;- mindestens 20% Projektförderung</t>
  </si>
  <si>
    <t>&lt;- höchstens 80% Basisförderung</t>
  </si>
  <si>
    <t>Übersichtsblatt Honorare (Sachkosten)</t>
  </si>
  <si>
    <t>Funktion</t>
  </si>
  <si>
    <t>Tätigkeitsbeschreibung</t>
  </si>
  <si>
    <t>PLAN - Gesamtstunden</t>
  </si>
  <si>
    <t>PLAN - Honorar pro Stunde</t>
  </si>
  <si>
    <t>PLAN - Gesamthonorar</t>
  </si>
  <si>
    <t>IST - Gesamtstunden</t>
  </si>
  <si>
    <t>IST - Honorar pro Stunde</t>
  </si>
  <si>
    <t>IST - Gesamthonorar</t>
  </si>
  <si>
    <t>Projekttitel:</t>
  </si>
  <si>
    <t>soll lt. Plan über MA 13 gefördert werden</t>
  </si>
  <si>
    <t>mit MA 13 abgerechnet</t>
  </si>
  <si>
    <t>Verwendungszweck</t>
  </si>
  <si>
    <t>Betrag</t>
  </si>
  <si>
    <t>&lt;- Bitte alle Spalten (A-G) ausfüllen</t>
  </si>
  <si>
    <t>Fördernehmer*in:</t>
  </si>
  <si>
    <t>Name laut ZVR-Auszug/Firmenbuchauszug</t>
  </si>
  <si>
    <t>Begründung:</t>
  </si>
  <si>
    <t>Sachkosten:</t>
  </si>
  <si>
    <t>Personalkosten:</t>
  </si>
  <si>
    <t xml:space="preserve">Hier sind jene Belege anzuführen, die mit der MA 13 im Rahmen der Abrechnung abgerechnet werden. </t>
  </si>
  <si>
    <t>Verein Z</t>
  </si>
  <si>
    <t>Projekttitel</t>
  </si>
  <si>
    <t>Projekt X</t>
  </si>
  <si>
    <t>1. Sachkosten</t>
  </si>
  <si>
    <t>Sonstiges Verbrauchsmaterial</t>
  </si>
  <si>
    <t>4. Einnahmen/Eigenmittel</t>
  </si>
  <si>
    <t>5. Förderungen</t>
  </si>
  <si>
    <t>Stadt Wien MA 17</t>
  </si>
  <si>
    <t>Stadt Wien MA 7</t>
  </si>
  <si>
    <t>Differenz (Gesamteinnahmen- Gesamtausgaben)</t>
  </si>
  <si>
    <t>Sonstige Ausgaben (bitte einzeln auflisten)</t>
  </si>
  <si>
    <t>PLAN - Werkvertrag Pauschale</t>
  </si>
  <si>
    <t>IST - Werkvertrag Pauschale</t>
  </si>
  <si>
    <t>Information:</t>
  </si>
  <si>
    <t>Honorare im Rahmen von Werkverträgen</t>
  </si>
  <si>
    <t>Je nach Werkvertrag sind die PLAN-Gesamtstunden (Leistungsumfang) und der PLAN-Honorar pro Stunde ODER die PLAN - Werkvertrag Pauschale bzw. die IST-Gesamtstunden (Leistungsumfang) und der IST-Honorar pro Stunde ODER die IST - Werkvertrag Pauschale des*der Werkvertragsnehmer*in für dieses Projekt anzugeben.</t>
  </si>
  <si>
    <t>Honorare selbstständiger Dritter</t>
  </si>
  <si>
    <t>Jedenfalls anzugeben sind die PLAN-Gesamtstunden (Leistungsumfang) und der PLAN-Honorar pro Stunde bzw. die IST-Gesamtstunden (Leistungsumfang) und der IST-Honorar pro Stunde der Person für dieses Projekt.</t>
  </si>
  <si>
    <t>Geplanter Stundenumfang der Person für dieses Projekt. Falls im Rahmen des Werkvertrags eine Pauschale vereinbart wurde, ist dieses Feld NICHT zu befüllen.</t>
  </si>
  <si>
    <t xml:space="preserve">PLAN -  Honorar pro Stunde </t>
  </si>
  <si>
    <t>Tatsächlicher Stundenumfang der Person für dieses Projekt. Falls im Rahmen des Werkvertrags eine Pauschale vereinbart wurde, ist dieses Feld NICHT zu befüllen.</t>
  </si>
  <si>
    <t>Stundensatz der Person für dieses Projekt (sollte ident zu PLAN-Honorar pro Stunde sein).</t>
  </si>
  <si>
    <t>Tatsächliches Gesamthonorar der Person für dieses Projekt, errechnet sich automatisch (=IST-Gesamtstunden x IST-Gesamthonorar).</t>
  </si>
  <si>
    <t xml:space="preserve">IST - Werkvertrag Pauschale </t>
  </si>
  <si>
    <t>&lt;- Bitte Überschuss begründen</t>
  </si>
  <si>
    <t>&lt;- Bitte Defizit begründen</t>
  </si>
  <si>
    <t>Bildungsgrätzl:</t>
  </si>
  <si>
    <t>Bildungsgrätzl</t>
  </si>
  <si>
    <r>
      <rPr>
        <b/>
        <sz val="8"/>
        <color indexed="8"/>
        <rFont val="Lucida Sans"/>
        <family val="2"/>
      </rPr>
      <t>NICHT BEFÜLLBAR</t>
    </r>
    <r>
      <rPr>
        <sz val="8"/>
        <color indexed="8"/>
        <rFont val="Lucida Sans"/>
        <family val="2"/>
      </rPr>
      <t xml:space="preserve">, wird automatisch berechnet; die Differenz ergibt sich aus den Gesamtausgaben abzüglich der Gesamteinnahmen und </t>
    </r>
    <r>
      <rPr>
        <b/>
        <sz val="8"/>
        <color indexed="8"/>
        <rFont val="Lucida Sans"/>
        <family val="2"/>
      </rPr>
      <t>sollte 0 ergeben.</t>
    </r>
  </si>
  <si>
    <t>Hier ist anzuführen, für welches Bildungsgrätzl die Einzelförderung in Höhe von max. EUR 3.000,-- beantragt wird.</t>
  </si>
  <si>
    <t>Bildungsgrätzl XY</t>
  </si>
  <si>
    <t>Personalkosten können nicht über Einzelförderung gefördert werden.</t>
  </si>
  <si>
    <t>Abw. in %:</t>
  </si>
  <si>
    <r>
      <t xml:space="preserve">Sollte bei einem Ist-Wert gegenüber dem Plan-Wert eine Abweichung von mindestens 10% </t>
    </r>
    <r>
      <rPr>
        <b/>
        <sz val="8"/>
        <color indexed="8"/>
        <rFont val="Lucida Sans"/>
        <family val="2"/>
      </rPr>
      <t>UND</t>
    </r>
    <r>
      <rPr>
        <sz val="8"/>
        <color indexed="8"/>
        <rFont val="Lucida Sans"/>
        <family val="2"/>
      </rPr>
      <t xml:space="preserve"> EUR 1.000,-- vorliegen, ist eine nachvollziehbare Begründung anzuführen.</t>
    </r>
  </si>
  <si>
    <t xml:space="preserve">Die Anschaffung von Anlagevermögensgegenständen über EUR 1.000,-- ist in voller Höhe anzusetzen. </t>
  </si>
  <si>
    <t>Differenz (Gesamteinnahmen - Gesamtausgaben):</t>
  </si>
  <si>
    <t>Arbeitsmappe "Buchungsjournal":</t>
  </si>
  <si>
    <t>Arbeitsmappe Honorare (Leistungen Dritter - Selbstständige oder im Rahmen von Werkverträgen):</t>
  </si>
  <si>
    <r>
      <t xml:space="preserve">Die angegebenen Kosten müssen mit den im Sachvorhaben aufgelisteten Aktivitäten und Leistungen im unmittelbaren Zusammenhang stehen. Es können auch noch weitere Positionen hinzugefügt werden. Die Positionen müssen jedoch dem Österreichischen Kontenrahmen entsprechen. Um Kontinuität und Vergleichbarkeit bei dem Antrag und der Abrechnung gewährleisten zu können, ist auf eine einheitliche Zuordnung der Ausgaben zu den Kostenarten zu achten. So muss z.B. im Rahmen der Abrechnung auch gewährleistet werden können, dass bei dem Finanzbericht eine einfache Vergleichbarkeit zu den Belegen im Buchungsjournal herzustellen ist. </t>
    </r>
    <r>
      <rPr>
        <b/>
        <sz val="8"/>
        <color indexed="8"/>
        <rFont val="Lucida Sans"/>
        <family val="2"/>
      </rPr>
      <t xml:space="preserve">ACHTUNG: Honorare müssen in der Arbeitsmappe "Honorare" einzeln aufgeschlüsselt werden. </t>
    </r>
    <r>
      <rPr>
        <sz val="8"/>
        <color indexed="8"/>
        <rFont val="Lucida Sans"/>
        <family val="2"/>
      </rPr>
      <t>Die Summe wird automatisch in Finanz_Plan_Bericht importiert.</t>
    </r>
  </si>
  <si>
    <t>Verträge mit Leistungserbringer*innen, für die keine Lohnnebenkosten bezahlt werden und die für die Erbringung einer konkreten Leistung/eines Werkes abgeschlossen werden. In dieser Arbeitsmappe sind je Person die Tätigkeitsbeschreibung, die Gesamtstunden, der Stundensatz und das Gesamthonorar anzuführen. Sollte mit Pauschalen gearbeitet werden, ist der Pauschalbetrag einzufügen. Diese Arbeitsmappe ist sowohl im Rahmen der Antragstellung als auch im Rahmen der Abrechnung zu befüllen.</t>
  </si>
  <si>
    <t>soll lt. Plan über MA 13 gefördert werden:</t>
  </si>
  <si>
    <t>Stadt Wien MA 13 Förderung:</t>
  </si>
  <si>
    <t>Diese ergibt sich automatisch aus der (Sachkosten)Summe der Spalte "soll lt. Plan über MA 13 gefördert werden" (=Einreichung/Antrag) bzw. "mit MA 13 abgerechnet" (=Abrechnung).</t>
  </si>
  <si>
    <t>mit MA 13 abgerechnet:</t>
  </si>
  <si>
    <t>Hier sind je Sachkostenposition jene Beträge anzuführen, die über die MA 13 gefördert werden sollen.</t>
  </si>
  <si>
    <t>Hier sind je Sachkostenposition jene Beträge anzuführen, die mit der MA 13 abgerechnet werden sollen.</t>
  </si>
  <si>
    <t>Förderung MA 13:</t>
  </si>
  <si>
    <t>Einzelförderung Bildungsgrätzl bis max EUR 3.000,--</t>
  </si>
  <si>
    <t>Bildungsgrätzlprojekt-bezogene Miete und Betriebskosten</t>
  </si>
  <si>
    <t>Pädagogische Erfordernisse (Lehrmittel, Spiel- und Forschungsmaterial)</t>
  </si>
  <si>
    <t>Informationsmaterial/ Öffentlichkeitsarbeit (z.B. Druckkosten, Webseite)</t>
  </si>
  <si>
    <t>Versicherungen, Gebühren (z.B. für Veranstaltungen)</t>
  </si>
  <si>
    <t>Reisekosten</t>
  </si>
  <si>
    <t>Weiterbildung</t>
  </si>
  <si>
    <t>Geringwertige Wirtschaftsgüter (Investitionen bis zu EUR 1.000,--)</t>
  </si>
  <si>
    <t>Investitionen über EUR 1.000,-- (z.B. Lehrmittel, Spiel- und Forschungsmaterial, bitte einzeln auflisten)</t>
  </si>
  <si>
    <t>Investitionen über EUR 1.000,--:</t>
  </si>
  <si>
    <t>Bezirk</t>
  </si>
  <si>
    <r>
      <t xml:space="preserve">Bundesministerium, </t>
    </r>
    <r>
      <rPr>
        <sz val="8"/>
        <color indexed="8"/>
        <rFont val="Lucida Sans"/>
        <family val="2"/>
      </rPr>
      <t>bitte jedes Ministerium einzeln anführen</t>
    </r>
  </si>
  <si>
    <t xml:space="preserve">Einzelförderung bis max. EUR 3.000,-- </t>
  </si>
  <si>
    <r>
      <t>2. Personalkosten</t>
    </r>
    <r>
      <rPr>
        <b/>
        <i/>
        <sz val="9"/>
        <color indexed="8"/>
        <rFont val="Lucida Sans"/>
        <family val="2"/>
      </rPr>
      <t xml:space="preserve"> (können nicht über die MA 13 gefördert werden)</t>
    </r>
  </si>
  <si>
    <r>
      <t>2. Personalkosten</t>
    </r>
    <r>
      <rPr>
        <b/>
        <sz val="9"/>
        <color indexed="8"/>
        <rFont val="Lucida Sans"/>
        <family val="2"/>
      </rPr>
      <t xml:space="preserve"> </t>
    </r>
    <r>
      <rPr>
        <b/>
        <i/>
        <sz val="9"/>
        <color indexed="8"/>
        <rFont val="Lucida Sans"/>
        <family val="2"/>
      </rPr>
      <t>(können nicht über die MA 13 gefördert werden)</t>
    </r>
  </si>
  <si>
    <r>
      <t>Bundesministerium</t>
    </r>
    <r>
      <rPr>
        <sz val="9"/>
        <color indexed="8"/>
        <rFont val="Lucida Sans"/>
        <family val="2"/>
      </rPr>
      <t>, bitte jedes Ministerium einzeln anführen</t>
    </r>
  </si>
  <si>
    <r>
      <t>Bezirk</t>
    </r>
    <r>
      <rPr>
        <sz val="11"/>
        <color indexed="8"/>
        <rFont val="Lucida Sans"/>
        <family val="2"/>
      </rPr>
      <t xml:space="preserve">, </t>
    </r>
    <r>
      <rPr>
        <sz val="8"/>
        <color indexed="8"/>
        <rFont val="Lucida Sans"/>
        <family val="2"/>
      </rPr>
      <t>bitte den jeweiligen Bezirk anführen</t>
    </r>
  </si>
  <si>
    <t>Stundensatz der Person für dieses Projekt. Falls im Rahmen des Werkvertrags eine Pauschale vereinbart wurde, ist dieses Feld NICHT zu befüllen.</t>
  </si>
  <si>
    <t>Gesamthonorar der Person für dieses Projekt --&gt; errechnet sich automatisch (=PLAN-Gesamtstunden x PLAN-Gesamthonorar).</t>
  </si>
  <si>
    <r>
      <t xml:space="preserve">Falls es im Rahmen des Werkvertrags keinen Stundensatz sondern eine Pauschale für die jeweilige Person gibt, ist dieses Feld zu befüllen. </t>
    </r>
    <r>
      <rPr>
        <b/>
        <sz val="10"/>
        <color indexed="8"/>
        <rFont val="Lucida Sans"/>
        <family val="2"/>
      </rPr>
      <t>In diesem Fall sind die Felder PLAN-Gesamtstunden, PLAN-Honorar pro Stunde und PLAN-Gesamthonorar nicht zu befüllen.</t>
    </r>
  </si>
  <si>
    <r>
      <t xml:space="preserve">Falls es im Rahmen des Werkvertrags keinen Stundensatz sondern eine Pauschale für die jeweilige Person gab, ist dieses Feld zu befüllen. </t>
    </r>
    <r>
      <rPr>
        <b/>
        <sz val="10"/>
        <color indexed="8"/>
        <rFont val="Lucida Sans"/>
        <family val="2"/>
      </rPr>
      <t>In diesem Fall sind die Felder IST-Gesamtstunden, IST-Honorar pro Stunde und IST-Gesamthonorar nicht zu befüllen.</t>
    </r>
  </si>
  <si>
    <t>Buchungsjournal</t>
  </si>
  <si>
    <r>
      <t>§</t>
    </r>
    <r>
      <rPr>
        <sz val="7"/>
        <color indexed="8"/>
        <rFont val="Lucida Sans"/>
        <family val="2"/>
      </rPr>
      <t xml:space="preserve">  </t>
    </r>
    <r>
      <rPr>
        <sz val="10"/>
        <color indexed="8"/>
        <rFont val="Lucida Sans"/>
        <family val="2"/>
      </rPr>
      <t>Belegaufstellung jener Belege, die mit der MA13 abgerechnet werden</t>
    </r>
  </si>
  <si>
    <t xml:space="preserve">Hier ist der Status der jeweiligen Förderung im aktuellen Förderjahr anzuführen; Auswahlfeld: angesucht oder bewilligt
</t>
  </si>
  <si>
    <t>Einzelförderung Bildungsgrätzl bis max. EUR 3.000,--</t>
  </si>
  <si>
    <t xml:space="preserve">Einzelförderung Bildungsgrätzl bis max. EUR 3.000,-- </t>
  </si>
  <si>
    <t>Förderzeitraum:</t>
  </si>
  <si>
    <t>1.4. - 30.6.2023</t>
  </si>
  <si>
    <r>
      <t xml:space="preserve">Für den Zeitraum </t>
    </r>
    <r>
      <rPr>
        <i/>
        <sz val="11"/>
        <color indexed="8"/>
        <rFont val="Lucida Sans"/>
        <family val="2"/>
      </rPr>
      <t>(Förderzeitraum muss in der Zukunft liegen und darf höchstens ein Kalenderjahr oder ein Schuljahr umfassen)</t>
    </r>
    <r>
      <rPr>
        <b/>
        <sz val="11"/>
        <color indexed="8"/>
        <rFont val="Lucida Sans"/>
        <family val="2"/>
      </rPr>
      <t>:</t>
    </r>
  </si>
  <si>
    <t>Kostenposition im Finanzbericht</t>
  </si>
  <si>
    <t>Differenz (Gesamteinnahmen - Gesamtausgaben)</t>
  </si>
  <si>
    <r>
      <t xml:space="preserve">Nachvollziehbare Begründungen sind in jenen Ausgaben- und Einnahmenfeldern anzuführen, in denen die Abweichung zum Plan-Wert über 10 % </t>
    </r>
    <r>
      <rPr>
        <b/>
        <sz val="8"/>
        <color indexed="8"/>
        <rFont val="Lucida Sans"/>
        <family val="2"/>
      </rPr>
      <t>UND</t>
    </r>
    <r>
      <rPr>
        <sz val="8"/>
        <color indexed="8"/>
        <rFont val="Lucida Sans"/>
        <family val="2"/>
      </rPr>
      <t xml:space="preserve"> EUR 1.000,-- liegt.</t>
    </r>
  </si>
  <si>
    <r>
      <t>Förderung Stadt Wien (</t>
    </r>
    <r>
      <rPr>
        <b/>
        <sz val="11"/>
        <color indexed="8"/>
        <rFont val="Lucida Sans"/>
        <family val="2"/>
      </rPr>
      <t>OHNE</t>
    </r>
    <r>
      <rPr>
        <sz val="11"/>
        <color indexed="8"/>
        <rFont val="Lucida Sans"/>
        <family val="2"/>
      </rPr>
      <t xml:space="preserve"> MA 13);</t>
    </r>
    <r>
      <rPr>
        <sz val="8"/>
        <color indexed="8"/>
        <rFont val="Lucida Sans"/>
        <family val="2"/>
      </rPr>
      <t xml:space="preserve"> bitte jede Magistratsabteilung einzeln anführen</t>
    </r>
  </si>
  <si>
    <t>Wird automatisch aus der (Sachkosten)Summe der Spalte "soll lt. Plan über MA 13 gefördert werden" (=Einreichung/Antrag) bzw. "mit MA 13 abgerechnet" (=Abrechnung) übernommen.</t>
  </si>
  <si>
    <r>
      <t xml:space="preserve">Honorare (Leistungen selbständiger Dritter oder auf Werkvertragsbasis, z.B. Beratung, Moderation, Workshop-Leiter*innen, Training, Prozessbegleitung) </t>
    </r>
    <r>
      <rPr>
        <i/>
        <sz val="9"/>
        <color indexed="8"/>
        <rFont val="Lucida Sans"/>
        <family val="2"/>
      </rPr>
      <t>ACHTUNG: hier ist die Arbeitsmappe "Honorare" auszufüllen; Summe wird automatisch importiert</t>
    </r>
  </si>
  <si>
    <t>Förderung MA 13 (= Summe D38 bzw. Summe F 38)</t>
  </si>
  <si>
    <r>
      <t xml:space="preserve">Förderung MA 13; </t>
    </r>
    <r>
      <rPr>
        <b/>
        <i/>
        <sz val="8"/>
        <color indexed="8"/>
        <rFont val="Lucida Sans"/>
        <family val="2"/>
      </rPr>
      <t>Anmerkung:</t>
    </r>
    <r>
      <rPr>
        <i/>
        <sz val="8"/>
        <color indexed="8"/>
        <rFont val="Lucida Sans"/>
        <family val="2"/>
      </rPr>
      <t xml:space="preserve"> Diese ergibt sich für den "Plan" automatisch aus der (Sachkosten)Summe der Spalte "soll lt. Plan über MA 13 gefördert werden" (=Einreichung/Antrag)</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</si>
</sst>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quot;\ #,##0.00"/>
  </numFmts>
  <fonts count="70">
    <font>
      <sz val="11"/>
      <color theme="1"/>
      <name val="Calibri"/>
      <family val="2"/>
    </font>
    <font>
      <sz val="11"/>
      <color indexed="8"/>
      <name val="Calibri"/>
      <family val="2"/>
    </font>
    <font>
      <b/>
      <sz val="9"/>
      <name val="Segoe UI"/>
      <family val="2"/>
    </font>
    <font>
      <sz val="9"/>
      <name val="Segoe UI"/>
      <family val="2"/>
    </font>
    <font>
      <sz val="9"/>
      <color indexed="8"/>
      <name val="Calibri"/>
      <family val="2"/>
    </font>
    <font>
      <sz val="10"/>
      <color indexed="8"/>
      <name val="Lucida Sans"/>
      <family val="2"/>
    </font>
    <font>
      <b/>
      <sz val="8"/>
      <color indexed="8"/>
      <name val="Lucida Sans"/>
      <family val="2"/>
    </font>
    <font>
      <sz val="8"/>
      <color indexed="8"/>
      <name val="Lucida Sans"/>
      <family val="2"/>
    </font>
    <font>
      <b/>
      <sz val="11"/>
      <color indexed="8"/>
      <name val="Lucida Sans"/>
      <family val="2"/>
    </font>
    <font>
      <sz val="11"/>
      <color indexed="8"/>
      <name val="Lucida Sans"/>
      <family val="2"/>
    </font>
    <font>
      <b/>
      <i/>
      <sz val="9"/>
      <color indexed="8"/>
      <name val="Lucida Sans"/>
      <family val="2"/>
    </font>
    <font>
      <i/>
      <sz val="9"/>
      <color indexed="8"/>
      <name val="Lucida Sans"/>
      <family val="2"/>
    </font>
    <font>
      <sz val="9"/>
      <color indexed="8"/>
      <name val="Lucida Sans"/>
      <family val="2"/>
    </font>
    <font>
      <b/>
      <i/>
      <sz val="8"/>
      <color indexed="8"/>
      <name val="Lucida Sans"/>
      <family val="2"/>
    </font>
    <font>
      <i/>
      <sz val="8"/>
      <color indexed="8"/>
      <name val="Lucida Sans"/>
      <family val="2"/>
    </font>
    <font>
      <b/>
      <sz val="9"/>
      <color indexed="8"/>
      <name val="Lucida Sans"/>
      <family val="2"/>
    </font>
    <font>
      <b/>
      <sz val="10"/>
      <color indexed="8"/>
      <name val="Lucida Sans"/>
      <family val="2"/>
    </font>
    <font>
      <sz val="7"/>
      <color indexed="8"/>
      <name val="Lucida Sans"/>
      <family val="2"/>
    </font>
    <font>
      <i/>
      <sz val="11"/>
      <color indexed="8"/>
      <name val="Lucida Sans"/>
      <family val="2"/>
    </font>
    <font>
      <b/>
      <sz val="9"/>
      <color indexed="17"/>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60"/>
      <name val="Lucida Sans"/>
      <family val="2"/>
    </font>
    <font>
      <sz val="11"/>
      <color indexed="9"/>
      <name val="Lucida Sans"/>
      <family val="2"/>
    </font>
    <font>
      <sz val="16"/>
      <color indexed="8"/>
      <name val="Lucida Sans"/>
      <family val="2"/>
    </font>
    <font>
      <b/>
      <sz val="16"/>
      <color indexed="8"/>
      <name val="Lucida San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Lucida Sans"/>
      <family val="2"/>
    </font>
    <font>
      <b/>
      <sz val="8"/>
      <color theme="1"/>
      <name val="Lucida Sans"/>
      <family val="2"/>
    </font>
    <font>
      <sz val="11"/>
      <color theme="1"/>
      <name val="Lucida Sans"/>
      <family val="2"/>
    </font>
    <font>
      <b/>
      <sz val="11"/>
      <color theme="1"/>
      <name val="Lucida Sans"/>
      <family val="2"/>
    </font>
    <font>
      <sz val="11"/>
      <color rgb="FFC00000"/>
      <name val="Lucida Sans"/>
      <family val="2"/>
    </font>
    <font>
      <b/>
      <sz val="10"/>
      <color rgb="FF000000"/>
      <name val="Lucida Sans"/>
      <family val="2"/>
    </font>
    <font>
      <sz val="11"/>
      <color theme="0"/>
      <name val="Lucida Sans"/>
      <family val="2"/>
    </font>
    <font>
      <sz val="8"/>
      <color theme="1"/>
      <name val="Lucida Sans"/>
      <family val="2"/>
    </font>
    <font>
      <i/>
      <sz val="11"/>
      <color theme="1"/>
      <name val="Lucida Sans"/>
      <family val="2"/>
    </font>
    <font>
      <sz val="16"/>
      <color theme="1"/>
      <name val="Lucida Sans"/>
      <family val="2"/>
    </font>
    <font>
      <b/>
      <sz val="16"/>
      <color theme="1"/>
      <name val="Lucida Sans"/>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E285"/>
        <bgColor indexed="64"/>
      </patternFill>
    </fill>
    <fill>
      <patternFill patternType="solid">
        <fgColor rgb="FFC4E59F"/>
        <bgColor indexed="64"/>
      </patternFill>
    </fill>
    <fill>
      <patternFill patternType="solid">
        <fgColor rgb="FFFFFF00"/>
        <bgColor indexed="64"/>
      </patternFill>
    </fill>
    <fill>
      <patternFill patternType="solid">
        <fgColor theme="0" tint="-0.04997999966144562"/>
        <bgColor indexed="64"/>
      </patternFill>
    </fill>
    <fill>
      <patternFill patternType="solid">
        <fgColor rgb="FFD9D9D9"/>
        <bgColor indexed="64"/>
      </patternFill>
    </fill>
    <fill>
      <patternFill patternType="solid">
        <fgColor rgb="FF92D050"/>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style="thin"/>
      <top/>
      <bottom style="thin"/>
    </border>
    <border>
      <left style="medium"/>
      <right style="medium"/>
      <top style="medium"/>
      <bottom/>
    </border>
    <border>
      <left/>
      <right style="medium"/>
      <top style="medium"/>
      <bottom style="thin"/>
    </border>
    <border>
      <left/>
      <right style="medium"/>
      <top style="thin"/>
      <bottom style="thin"/>
    </border>
    <border>
      <left/>
      <right style="medium"/>
      <top style="thin"/>
      <bottom style="medium"/>
    </border>
    <border>
      <left/>
      <right/>
      <top/>
      <bottom style="double"/>
    </border>
    <border>
      <left style="medium"/>
      <right/>
      <top/>
      <bottom style="medium"/>
    </border>
    <border>
      <left/>
      <right/>
      <top/>
      <bottom style="medium"/>
    </border>
    <border>
      <left style="medium"/>
      <right style="thin"/>
      <top style="thin"/>
      <bottom style="medium"/>
    </border>
    <border>
      <left style="medium"/>
      <right style="medium"/>
      <top/>
      <bottom style="thin"/>
    </border>
    <border>
      <left/>
      <right style="medium"/>
      <top/>
      <bottom style="thin"/>
    </border>
    <border>
      <left style="medium"/>
      <right style="medium"/>
      <top style="medium"/>
      <bottom style="medium"/>
    </border>
    <border>
      <left style="thin"/>
      <right/>
      <top/>
      <bottom/>
    </border>
    <border>
      <left/>
      <right style="thin"/>
      <top/>
      <bottom/>
    </border>
    <border>
      <left style="thin"/>
      <right style="thin"/>
      <top style="thin"/>
      <bottom/>
    </border>
    <border>
      <left style="thin"/>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thin"/>
      <right style="thin"/>
      <top style="medium"/>
      <bottom/>
    </border>
    <border>
      <left style="thin"/>
      <right style="thin"/>
      <top/>
      <bottom style="medium"/>
    </border>
    <border>
      <left style="medium"/>
      <right/>
      <top style="medium"/>
      <bottom style="medium"/>
    </border>
    <border>
      <left/>
      <right/>
      <top style="medium"/>
      <bottom style="medium"/>
    </border>
    <border>
      <left style="medium"/>
      <right style="thin"/>
      <top style="medium"/>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7">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lignment wrapText="1"/>
    </xf>
    <xf numFmtId="0" fontId="0" fillId="0" borderId="0" xfId="0" applyAlignment="1" applyProtection="1">
      <alignment wrapText="1"/>
      <protection locked="0"/>
    </xf>
    <xf numFmtId="0" fontId="0" fillId="0" borderId="0" xfId="0" applyAlignment="1">
      <alignment horizontal="center"/>
    </xf>
    <xf numFmtId="0" fontId="58" fillId="0" borderId="10" xfId="0" applyFont="1" applyBorder="1" applyAlignment="1">
      <alignment vertical="center" wrapText="1"/>
    </xf>
    <xf numFmtId="4" fontId="58" fillId="33" borderId="11" xfId="0" applyNumberFormat="1" applyFont="1" applyFill="1" applyBorder="1" applyAlignment="1" applyProtection="1">
      <alignment horizontal="right" vertical="center" indent="1"/>
      <protection locked="0"/>
    </xf>
    <xf numFmtId="4" fontId="58" fillId="33" borderId="12" xfId="0" applyNumberFormat="1" applyFont="1" applyFill="1" applyBorder="1" applyAlignment="1" applyProtection="1">
      <alignment horizontal="right" vertical="center" indent="1"/>
      <protection locked="0"/>
    </xf>
    <xf numFmtId="4" fontId="58" fillId="33" borderId="13" xfId="0" applyNumberFormat="1" applyFont="1" applyFill="1" applyBorder="1" applyAlignment="1" applyProtection="1">
      <alignment horizontal="right" vertical="center" indent="1"/>
      <protection locked="0"/>
    </xf>
    <xf numFmtId="4" fontId="58" fillId="33" borderId="11" xfId="0" applyNumberFormat="1" applyFont="1" applyFill="1" applyBorder="1" applyAlignment="1">
      <alignment horizontal="right" vertical="center" indent="1"/>
    </xf>
    <xf numFmtId="4" fontId="58" fillId="33" borderId="12" xfId="0" applyNumberFormat="1" applyFont="1" applyFill="1" applyBorder="1" applyAlignment="1">
      <alignment horizontal="right" vertical="center" indent="1"/>
    </xf>
    <xf numFmtId="4" fontId="58" fillId="33" borderId="13" xfId="0" applyNumberFormat="1" applyFont="1" applyFill="1" applyBorder="1" applyAlignment="1">
      <alignment horizontal="right" vertical="center" indent="1"/>
    </xf>
    <xf numFmtId="0" fontId="59" fillId="34" borderId="14" xfId="0" applyFont="1" applyFill="1" applyBorder="1" applyAlignment="1">
      <alignment wrapText="1"/>
    </xf>
    <xf numFmtId="0" fontId="59" fillId="34" borderId="14" xfId="0" applyFont="1" applyFill="1" applyBorder="1" applyAlignment="1">
      <alignment/>
    </xf>
    <xf numFmtId="0" fontId="59" fillId="34" borderId="14" xfId="0" applyFont="1" applyFill="1" applyBorder="1" applyAlignment="1">
      <alignment vertical="center"/>
    </xf>
    <xf numFmtId="0" fontId="59" fillId="34" borderId="14" xfId="0" applyFont="1" applyFill="1" applyBorder="1" applyAlignment="1">
      <alignment vertical="center" wrapText="1"/>
    </xf>
    <xf numFmtId="0" fontId="60" fillId="35" borderId="15" xfId="0" applyFont="1" applyFill="1" applyBorder="1" applyAlignment="1">
      <alignment horizontal="left" vertical="center"/>
    </xf>
    <xf numFmtId="0" fontId="60" fillId="35" borderId="16" xfId="0" applyFont="1" applyFill="1" applyBorder="1" applyAlignment="1">
      <alignment horizontal="left" vertical="center"/>
    </xf>
    <xf numFmtId="0" fontId="60" fillId="35" borderId="17" xfId="0" applyFont="1" applyFill="1" applyBorder="1" applyAlignment="1">
      <alignment horizontal="left" vertical="center"/>
    </xf>
    <xf numFmtId="0" fontId="60" fillId="0" borderId="0" xfId="0" applyFont="1" applyAlignment="1">
      <alignment/>
    </xf>
    <xf numFmtId="0" fontId="60" fillId="34" borderId="14" xfId="0" applyFont="1" applyFill="1" applyBorder="1" applyAlignment="1">
      <alignment horizontal="center" vertical="center"/>
    </xf>
    <xf numFmtId="0" fontId="60" fillId="34" borderId="14" xfId="0" applyFont="1" applyFill="1" applyBorder="1" applyAlignment="1">
      <alignment horizontal="center" vertical="center" wrapText="1"/>
    </xf>
    <xf numFmtId="0" fontId="61" fillId="0" borderId="0" xfId="0" applyFont="1" applyAlignment="1">
      <alignment/>
    </xf>
    <xf numFmtId="1" fontId="60" fillId="0" borderId="0" xfId="0" applyNumberFormat="1" applyFont="1" applyAlignment="1">
      <alignment horizontal="center"/>
    </xf>
    <xf numFmtId="0" fontId="60" fillId="0" borderId="0" xfId="0" applyFont="1" applyAlignment="1">
      <alignment wrapText="1"/>
    </xf>
    <xf numFmtId="0" fontId="60" fillId="36" borderId="14" xfId="0" applyFont="1" applyFill="1" applyBorder="1" applyAlignment="1">
      <alignment/>
    </xf>
    <xf numFmtId="4" fontId="60" fillId="0" borderId="14" xfId="0" applyNumberFormat="1" applyFont="1" applyBorder="1" applyAlignment="1">
      <alignment horizontal="right" vertical="center"/>
    </xf>
    <xf numFmtId="170" fontId="60" fillId="36" borderId="14" xfId="0" applyNumberFormat="1" applyFont="1" applyFill="1" applyBorder="1" applyAlignment="1">
      <alignment horizontal="center" vertical="center"/>
    </xf>
    <xf numFmtId="1" fontId="60" fillId="0" borderId="14" xfId="0" applyNumberFormat="1" applyFont="1" applyBorder="1" applyAlignment="1">
      <alignment horizontal="left" vertical="center" wrapText="1"/>
    </xf>
    <xf numFmtId="0" fontId="60" fillId="36" borderId="14" xfId="0" applyFont="1" applyFill="1" applyBorder="1" applyAlignment="1">
      <alignment wrapText="1"/>
    </xf>
    <xf numFmtId="4" fontId="60" fillId="36" borderId="14" xfId="0" applyNumberFormat="1" applyFont="1" applyFill="1" applyBorder="1" applyAlignment="1">
      <alignment horizontal="right" vertical="center"/>
    </xf>
    <xf numFmtId="4" fontId="60" fillId="0" borderId="14" xfId="0" applyNumberFormat="1" applyFont="1" applyBorder="1" applyAlignment="1" applyProtection="1">
      <alignment horizontal="right" vertical="center"/>
      <protection locked="0"/>
    </xf>
    <xf numFmtId="4" fontId="60" fillId="0" borderId="0" xfId="0" applyNumberFormat="1" applyFont="1" applyAlignment="1">
      <alignment horizontal="right" vertical="center"/>
    </xf>
    <xf numFmtId="4" fontId="60" fillId="0" borderId="0" xfId="0" applyNumberFormat="1" applyFont="1" applyAlignment="1">
      <alignment horizontal="center"/>
    </xf>
    <xf numFmtId="0" fontId="60" fillId="0" borderId="0" xfId="0" applyFont="1" applyAlignment="1">
      <alignment textRotation="255" wrapText="1"/>
    </xf>
    <xf numFmtId="0" fontId="59" fillId="33" borderId="18" xfId="0" applyFont="1" applyFill="1" applyBorder="1" applyAlignment="1">
      <alignment horizontal="center" vertical="center" wrapText="1"/>
    </xf>
    <xf numFmtId="170" fontId="60" fillId="36" borderId="14" xfId="0" applyNumberFormat="1" applyFont="1" applyFill="1" applyBorder="1" applyAlignment="1">
      <alignment horizontal="center"/>
    </xf>
    <xf numFmtId="0" fontId="60" fillId="37" borderId="14" xfId="0" applyFont="1" applyFill="1" applyBorder="1" applyAlignment="1">
      <alignment wrapText="1"/>
    </xf>
    <xf numFmtId="0" fontId="60" fillId="37" borderId="14" xfId="0" applyFont="1" applyFill="1" applyBorder="1" applyAlignment="1">
      <alignment/>
    </xf>
    <xf numFmtId="0" fontId="60" fillId="0" borderId="14" xfId="0" applyFont="1" applyBorder="1" applyAlignment="1">
      <alignment/>
    </xf>
    <xf numFmtId="4" fontId="60" fillId="37" borderId="14" xfId="0" applyNumberFormat="1" applyFont="1" applyFill="1" applyBorder="1" applyAlignment="1">
      <alignment horizontal="right" vertical="center"/>
    </xf>
    <xf numFmtId="0" fontId="61" fillId="38" borderId="14" xfId="0" applyFont="1" applyFill="1" applyBorder="1" applyAlignment="1">
      <alignment/>
    </xf>
    <xf numFmtId="4" fontId="60" fillId="38" borderId="14" xfId="0" applyNumberFormat="1" applyFont="1" applyFill="1" applyBorder="1" applyAlignment="1">
      <alignment horizontal="right" vertical="center"/>
    </xf>
    <xf numFmtId="0" fontId="61" fillId="34" borderId="14" xfId="0" applyFont="1" applyFill="1" applyBorder="1" applyAlignment="1">
      <alignment wrapText="1"/>
    </xf>
    <xf numFmtId="4" fontId="61" fillId="34" borderId="14" xfId="0" applyNumberFormat="1" applyFont="1" applyFill="1" applyBorder="1" applyAlignment="1">
      <alignment horizontal="right" vertical="center"/>
    </xf>
    <xf numFmtId="0" fontId="59" fillId="0" borderId="18" xfId="0" applyFont="1" applyBorder="1" applyAlignment="1">
      <alignment horizontal="center" vertical="center" wrapText="1"/>
    </xf>
    <xf numFmtId="0" fontId="60" fillId="36" borderId="14" xfId="0" applyFont="1" applyFill="1" applyBorder="1" applyAlignment="1">
      <alignment horizontal="left" vertical="top" wrapText="1"/>
    </xf>
    <xf numFmtId="1" fontId="60" fillId="34" borderId="14" xfId="0" applyNumberFormat="1" applyFont="1" applyFill="1" applyBorder="1" applyAlignment="1">
      <alignment horizontal="left" vertical="center" wrapText="1"/>
    </xf>
    <xf numFmtId="4" fontId="60" fillId="34" borderId="14" xfId="0" applyNumberFormat="1" applyFont="1" applyFill="1" applyBorder="1" applyAlignment="1">
      <alignment horizontal="right" vertical="center"/>
    </xf>
    <xf numFmtId="0" fontId="60" fillId="39" borderId="14" xfId="0" applyFont="1" applyFill="1" applyBorder="1" applyAlignment="1">
      <alignment/>
    </xf>
    <xf numFmtId="1" fontId="60" fillId="0" borderId="14" xfId="0" applyNumberFormat="1" applyFont="1" applyBorder="1" applyAlignment="1" applyProtection="1">
      <alignment horizontal="left" vertical="center" wrapText="1"/>
      <protection locked="0"/>
    </xf>
    <xf numFmtId="0" fontId="62" fillId="0" borderId="0" xfId="0" applyFont="1" applyAlignment="1">
      <alignment/>
    </xf>
    <xf numFmtId="0" fontId="60" fillId="0" borderId="14" xfId="0" applyFont="1" applyBorder="1" applyAlignment="1" applyProtection="1">
      <alignment wrapText="1"/>
      <protection locked="0"/>
    </xf>
    <xf numFmtId="0" fontId="60" fillId="34" borderId="14" xfId="0" applyFont="1" applyFill="1" applyBorder="1" applyAlignment="1">
      <alignment wrapText="1"/>
    </xf>
    <xf numFmtId="0" fontId="60" fillId="37" borderId="14" xfId="0" applyFont="1" applyFill="1" applyBorder="1" applyAlignment="1" applyProtection="1">
      <alignment wrapText="1"/>
      <protection locked="0"/>
    </xf>
    <xf numFmtId="0" fontId="60" fillId="37" borderId="14" xfId="0" applyFont="1" applyFill="1" applyBorder="1" applyAlignment="1" applyProtection="1">
      <alignment/>
      <protection locked="0"/>
    </xf>
    <xf numFmtId="0" fontId="61" fillId="38" borderId="0" xfId="0" applyFont="1" applyFill="1" applyAlignment="1">
      <alignment/>
    </xf>
    <xf numFmtId="0" fontId="60" fillId="0" borderId="14" xfId="0" applyFont="1" applyBorder="1" applyAlignment="1" applyProtection="1">
      <alignment/>
      <protection locked="0"/>
    </xf>
    <xf numFmtId="0" fontId="61" fillId="34" borderId="14" xfId="0" applyFont="1" applyFill="1" applyBorder="1" applyAlignment="1">
      <alignment/>
    </xf>
    <xf numFmtId="0" fontId="60" fillId="35" borderId="15" xfId="0" applyFont="1" applyFill="1" applyBorder="1" applyAlignment="1" applyProtection="1">
      <alignment vertical="center"/>
      <protection locked="0"/>
    </xf>
    <xf numFmtId="0" fontId="60" fillId="35" borderId="16" xfId="0" applyFont="1" applyFill="1" applyBorder="1" applyAlignment="1" applyProtection="1">
      <alignment vertical="center"/>
      <protection locked="0"/>
    </xf>
    <xf numFmtId="0" fontId="60" fillId="35" borderId="17" xfId="0" applyFont="1" applyFill="1" applyBorder="1" applyAlignment="1" applyProtection="1">
      <alignment vertical="center"/>
      <protection locked="0"/>
    </xf>
    <xf numFmtId="0" fontId="58" fillId="0" borderId="19" xfId="0" applyFont="1" applyBorder="1" applyAlignment="1">
      <alignment vertical="center" wrapText="1"/>
    </xf>
    <xf numFmtId="0" fontId="16" fillId="34" borderId="20" xfId="0" applyFont="1" applyFill="1" applyBorder="1" applyAlignment="1">
      <alignment horizontal="center" vertical="center" wrapText="1"/>
    </xf>
    <xf numFmtId="4" fontId="16" fillId="34" borderId="20" xfId="0" applyNumberFormat="1" applyFont="1" applyFill="1" applyBorder="1" applyAlignment="1">
      <alignment horizontal="center" vertical="center" wrapText="1"/>
    </xf>
    <xf numFmtId="0" fontId="58" fillId="0" borderId="11" xfId="0" applyFont="1" applyBorder="1" applyAlignment="1" applyProtection="1">
      <alignment horizontal="left" vertical="center" wrapText="1" indent="1" shrinkToFit="1"/>
      <protection locked="0"/>
    </xf>
    <xf numFmtId="4" fontId="58" fillId="38" borderId="21" xfId="0" applyNumberFormat="1" applyFont="1" applyFill="1" applyBorder="1" applyAlignment="1" applyProtection="1">
      <alignment horizontal="right" vertical="center" indent="1"/>
      <protection locked="0"/>
    </xf>
    <xf numFmtId="4" fontId="58" fillId="38" borderId="11" xfId="0" applyNumberFormat="1" applyFont="1" applyFill="1" applyBorder="1" applyAlignment="1" applyProtection="1">
      <alignment horizontal="right" vertical="center" indent="1"/>
      <protection locked="0"/>
    </xf>
    <xf numFmtId="0" fontId="58" fillId="0" borderId="12" xfId="0" applyFont="1" applyBorder="1" applyAlignment="1" applyProtection="1">
      <alignment horizontal="left" vertical="center" wrapText="1" indent="1" shrinkToFit="1"/>
      <protection locked="0"/>
    </xf>
    <xf numFmtId="4" fontId="58" fillId="38" borderId="22" xfId="0" applyNumberFormat="1" applyFont="1" applyFill="1" applyBorder="1" applyAlignment="1" applyProtection="1">
      <alignment horizontal="right" vertical="center" indent="1"/>
      <protection locked="0"/>
    </xf>
    <xf numFmtId="4" fontId="58" fillId="38" borderId="12" xfId="0" applyNumberFormat="1" applyFont="1" applyFill="1" applyBorder="1" applyAlignment="1" applyProtection="1">
      <alignment horizontal="right" vertical="center" indent="1"/>
      <protection locked="0"/>
    </xf>
    <xf numFmtId="0" fontId="58" fillId="0" borderId="13" xfId="0" applyFont="1" applyBorder="1" applyAlignment="1" applyProtection="1">
      <alignment horizontal="left" vertical="center" wrapText="1" indent="1" shrinkToFit="1"/>
      <protection locked="0"/>
    </xf>
    <xf numFmtId="4" fontId="58" fillId="38" borderId="23" xfId="0" applyNumberFormat="1" applyFont="1" applyFill="1" applyBorder="1" applyAlignment="1" applyProtection="1">
      <alignment horizontal="right" vertical="center" indent="1"/>
      <protection locked="0"/>
    </xf>
    <xf numFmtId="4" fontId="58" fillId="38" borderId="13" xfId="0" applyNumberFormat="1" applyFont="1" applyFill="1" applyBorder="1" applyAlignment="1" applyProtection="1">
      <alignment horizontal="right" vertical="center" indent="1"/>
      <protection locked="0"/>
    </xf>
    <xf numFmtId="4" fontId="61" fillId="0" borderId="24" xfId="0" applyNumberFormat="1" applyFont="1" applyBorder="1" applyAlignment="1">
      <alignment horizontal="right" vertical="center" indent="1"/>
    </xf>
    <xf numFmtId="171" fontId="61" fillId="0" borderId="0" xfId="0" applyNumberFormat="1" applyFont="1" applyAlignment="1">
      <alignment horizontal="right" vertical="center" indent="1"/>
    </xf>
    <xf numFmtId="0" fontId="63" fillId="40" borderId="20" xfId="0" applyFont="1" applyFill="1" applyBorder="1" applyAlignment="1">
      <alignment vertical="center"/>
    </xf>
    <xf numFmtId="0" fontId="58" fillId="0" borderId="25" xfId="0" applyFont="1" applyBorder="1" applyAlignment="1">
      <alignment/>
    </xf>
    <xf numFmtId="0" fontId="58" fillId="0" borderId="26" xfId="0" applyFont="1" applyBorder="1" applyAlignment="1">
      <alignment/>
    </xf>
    <xf numFmtId="0" fontId="58" fillId="0" borderId="27" xfId="0" applyFont="1" applyBorder="1" applyAlignment="1">
      <alignment vertical="center" wrapText="1"/>
    </xf>
    <xf numFmtId="0" fontId="60" fillId="0" borderId="28" xfId="0" applyFont="1" applyBorder="1" applyAlignment="1" applyProtection="1">
      <alignment/>
      <protection locked="0"/>
    </xf>
    <xf numFmtId="0" fontId="60" fillId="0" borderId="29" xfId="0" applyFont="1" applyBorder="1" applyAlignment="1" applyProtection="1">
      <alignment/>
      <protection locked="0"/>
    </xf>
    <xf numFmtId="0" fontId="61" fillId="0" borderId="28" xfId="0" applyFont="1" applyBorder="1" applyAlignment="1" applyProtection="1">
      <alignment/>
      <protection locked="0"/>
    </xf>
    <xf numFmtId="0" fontId="60" fillId="0" borderId="28" xfId="0" applyFont="1" applyBorder="1" applyAlignment="1" applyProtection="1">
      <alignment wrapText="1"/>
      <protection locked="0"/>
    </xf>
    <xf numFmtId="0" fontId="60" fillId="0" borderId="12" xfId="0" applyFont="1" applyBorder="1" applyAlignment="1" applyProtection="1">
      <alignment/>
      <protection locked="0"/>
    </xf>
    <xf numFmtId="0" fontId="60" fillId="0" borderId="22" xfId="0" applyFont="1" applyBorder="1" applyAlignment="1" applyProtection="1">
      <alignment/>
      <protection locked="0"/>
    </xf>
    <xf numFmtId="0" fontId="61" fillId="0" borderId="12" xfId="0" applyFont="1" applyBorder="1" applyAlignment="1" applyProtection="1">
      <alignment/>
      <protection locked="0"/>
    </xf>
    <xf numFmtId="0" fontId="60" fillId="0" borderId="12" xfId="0" applyFont="1" applyBorder="1" applyAlignment="1" applyProtection="1">
      <alignment wrapText="1"/>
      <protection locked="0"/>
    </xf>
    <xf numFmtId="0" fontId="60" fillId="0" borderId="22" xfId="0" applyFont="1" applyBorder="1" applyAlignment="1" applyProtection="1">
      <alignment wrapText="1"/>
      <protection locked="0"/>
    </xf>
    <xf numFmtId="0" fontId="60" fillId="36" borderId="30" xfId="0" applyFont="1" applyFill="1" applyBorder="1" applyAlignment="1">
      <alignment/>
    </xf>
    <xf numFmtId="0" fontId="60" fillId="0" borderId="0" xfId="0" applyFont="1" applyAlignment="1">
      <alignment horizontal="right"/>
    </xf>
    <xf numFmtId="9" fontId="60" fillId="0" borderId="0" xfId="50" applyFont="1" applyAlignment="1">
      <alignment/>
    </xf>
    <xf numFmtId="0" fontId="60" fillId="0" borderId="0" xfId="0" applyFont="1" applyAlignment="1" applyProtection="1">
      <alignment/>
      <protection locked="0"/>
    </xf>
    <xf numFmtId="0" fontId="64" fillId="0" borderId="0" xfId="0" applyFont="1" applyAlignment="1">
      <alignment/>
    </xf>
    <xf numFmtId="0" fontId="65" fillId="0" borderId="15" xfId="0" applyFont="1" applyBorder="1" applyAlignment="1">
      <alignment horizontal="left" wrapText="1"/>
    </xf>
    <xf numFmtId="0" fontId="65" fillId="0" borderId="16" xfId="0" applyFont="1" applyBorder="1" applyAlignment="1">
      <alignment horizontal="left" wrapText="1"/>
    </xf>
    <xf numFmtId="0" fontId="65" fillId="0" borderId="17" xfId="0" applyFont="1" applyBorder="1" applyAlignment="1">
      <alignment horizontal="left" wrapText="1"/>
    </xf>
    <xf numFmtId="0" fontId="61" fillId="0" borderId="0" xfId="0" applyFont="1" applyAlignment="1">
      <alignment horizontal="center"/>
    </xf>
    <xf numFmtId="0" fontId="60" fillId="35" borderId="15" xfId="0" applyFont="1" applyFill="1" applyBorder="1" applyAlignment="1">
      <alignment horizontal="left" vertical="center"/>
    </xf>
    <xf numFmtId="0" fontId="60" fillId="35" borderId="16" xfId="0" applyFont="1" applyFill="1" applyBorder="1" applyAlignment="1">
      <alignment horizontal="left" vertical="center"/>
    </xf>
    <xf numFmtId="0" fontId="60" fillId="35" borderId="17" xfId="0" applyFont="1" applyFill="1" applyBorder="1" applyAlignment="1">
      <alignment horizontal="left" vertical="center"/>
    </xf>
    <xf numFmtId="0" fontId="65" fillId="0" borderId="15" xfId="0" applyFont="1" applyBorder="1" applyAlignment="1">
      <alignment horizontal="left" vertical="center" wrapText="1"/>
    </xf>
    <xf numFmtId="0" fontId="65" fillId="0" borderId="16" xfId="0" applyFont="1" applyBorder="1" applyAlignment="1">
      <alignment horizontal="left" vertical="center" wrapText="1"/>
    </xf>
    <xf numFmtId="0" fontId="65" fillId="0" borderId="17" xfId="0" applyFont="1" applyBorder="1" applyAlignment="1">
      <alignment horizontal="left" vertical="center" wrapText="1"/>
    </xf>
    <xf numFmtId="0" fontId="59" fillId="0" borderId="15" xfId="0" applyFont="1" applyBorder="1" applyAlignment="1">
      <alignment horizontal="left" wrapText="1"/>
    </xf>
    <xf numFmtId="0" fontId="59" fillId="0" borderId="16" xfId="0" applyFont="1" applyBorder="1" applyAlignment="1">
      <alignment horizontal="left" wrapText="1"/>
    </xf>
    <xf numFmtId="0" fontId="59" fillId="0" borderId="17" xfId="0" applyFont="1" applyBorder="1" applyAlignment="1">
      <alignment horizontal="left" wrapText="1"/>
    </xf>
    <xf numFmtId="0" fontId="66" fillId="0" borderId="31" xfId="0" applyFont="1" applyBorder="1" applyAlignment="1">
      <alignment horizontal="left" vertical="top" wrapText="1"/>
    </xf>
    <xf numFmtId="0" fontId="66" fillId="0" borderId="0" xfId="0" applyFont="1" applyAlignment="1">
      <alignment horizontal="left" vertical="top" wrapText="1"/>
    </xf>
    <xf numFmtId="0" fontId="61" fillId="0" borderId="0" xfId="0" applyFont="1" applyAlignment="1">
      <alignment horizontal="center" vertical="center"/>
    </xf>
    <xf numFmtId="0" fontId="61" fillId="0" borderId="32" xfId="0" applyFont="1" applyBorder="1" applyAlignment="1">
      <alignment horizontal="center" vertical="center"/>
    </xf>
    <xf numFmtId="0" fontId="59" fillId="33" borderId="33"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34" xfId="0" applyFont="1" applyFill="1" applyBorder="1" applyAlignment="1">
      <alignment horizontal="center" vertical="center" wrapText="1"/>
    </xf>
    <xf numFmtId="2" fontId="59" fillId="41" borderId="33" xfId="0" applyNumberFormat="1" applyFont="1" applyFill="1" applyBorder="1" applyAlignment="1">
      <alignment horizontal="center" vertical="center" wrapText="1"/>
    </xf>
    <xf numFmtId="2" fontId="59" fillId="41" borderId="18" xfId="0" applyNumberFormat="1" applyFont="1" applyFill="1" applyBorder="1" applyAlignment="1">
      <alignment horizontal="center" vertical="center" wrapText="1"/>
    </xf>
    <xf numFmtId="2" fontId="59" fillId="41" borderId="34" xfId="0" applyNumberFormat="1" applyFont="1" applyFill="1" applyBorder="1" applyAlignment="1">
      <alignment horizontal="center" vertical="center" wrapText="1"/>
    </xf>
    <xf numFmtId="0" fontId="59" fillId="41" borderId="14" xfId="0" applyFont="1" applyFill="1" applyBorder="1" applyAlignment="1">
      <alignment horizontal="center" vertical="center"/>
    </xf>
    <xf numFmtId="0" fontId="61" fillId="0" borderId="0" xfId="0" applyFont="1" applyAlignment="1">
      <alignment horizontal="left" wrapText="1"/>
    </xf>
    <xf numFmtId="0" fontId="60" fillId="35" borderId="15" xfId="0" applyFont="1" applyFill="1" applyBorder="1" applyAlignment="1" applyProtection="1">
      <alignment horizontal="left" vertical="center"/>
      <protection locked="0"/>
    </xf>
    <xf numFmtId="0" fontId="60" fillId="35" borderId="16" xfId="0" applyFont="1" applyFill="1" applyBorder="1" applyAlignment="1" applyProtection="1">
      <alignment horizontal="left" vertical="center"/>
      <protection locked="0"/>
    </xf>
    <xf numFmtId="0" fontId="60" fillId="35" borderId="17" xfId="0" applyFont="1" applyFill="1" applyBorder="1" applyAlignment="1" applyProtection="1">
      <alignment horizontal="left" vertical="center"/>
      <protection locked="0"/>
    </xf>
    <xf numFmtId="0" fontId="61" fillId="0" borderId="32" xfId="0" applyFont="1" applyBorder="1" applyAlignment="1">
      <alignment horizontal="center"/>
    </xf>
    <xf numFmtId="0" fontId="61" fillId="0" borderId="0" xfId="0" applyFont="1" applyAlignment="1" applyProtection="1">
      <alignment horizontal="center" vertical="center"/>
      <protection locked="0"/>
    </xf>
    <xf numFmtId="0" fontId="61" fillId="0" borderId="32" xfId="0" applyFont="1" applyBorder="1" applyAlignment="1" applyProtection="1">
      <alignment horizontal="center" vertical="center"/>
      <protection locked="0"/>
    </xf>
    <xf numFmtId="0" fontId="60" fillId="35" borderId="14" xfId="0" applyFont="1" applyFill="1" applyBorder="1" applyAlignment="1">
      <alignment horizontal="left" vertical="center"/>
    </xf>
    <xf numFmtId="0" fontId="58" fillId="0" borderId="14" xfId="0" applyFont="1" applyBorder="1" applyAlignment="1">
      <alignment vertical="center" wrapText="1"/>
    </xf>
    <xf numFmtId="0" fontId="58" fillId="0" borderId="35" xfId="0" applyFont="1" applyBorder="1" applyAlignment="1">
      <alignment vertical="center" wrapText="1"/>
    </xf>
    <xf numFmtId="0" fontId="67" fillId="36" borderId="25" xfId="0" applyFont="1" applyFill="1" applyBorder="1" applyAlignment="1">
      <alignment horizontal="center"/>
    </xf>
    <xf numFmtId="0" fontId="67" fillId="36" borderId="26" xfId="0" applyFont="1" applyFill="1" applyBorder="1" applyAlignment="1">
      <alignment horizontal="center"/>
    </xf>
    <xf numFmtId="0" fontId="58" fillId="0" borderId="36" xfId="0" applyFont="1" applyBorder="1" applyAlignment="1">
      <alignment vertical="center" wrapText="1"/>
    </xf>
    <xf numFmtId="0" fontId="58" fillId="0" borderId="37" xfId="0" applyFont="1" applyBorder="1" applyAlignment="1">
      <alignment vertical="center" wrapText="1"/>
    </xf>
    <xf numFmtId="0" fontId="58" fillId="0" borderId="34" xfId="0" applyFont="1" applyBorder="1" applyAlignment="1">
      <alignment vertical="center" wrapText="1"/>
    </xf>
    <xf numFmtId="0" fontId="58" fillId="0" borderId="38" xfId="0" applyFont="1" applyBorder="1" applyAlignment="1">
      <alignment vertical="center" wrapText="1"/>
    </xf>
    <xf numFmtId="0" fontId="60" fillId="34" borderId="39" xfId="0" applyFont="1" applyFill="1" applyBorder="1" applyAlignment="1">
      <alignment horizontal="center" vertical="center" wrapText="1"/>
    </xf>
    <xf numFmtId="0" fontId="60" fillId="34" borderId="40" xfId="0" applyFont="1" applyFill="1" applyBorder="1" applyAlignment="1">
      <alignment horizontal="center" vertical="center" wrapText="1"/>
    </xf>
    <xf numFmtId="0" fontId="60" fillId="0" borderId="26" xfId="0" applyFont="1" applyBorder="1" applyAlignment="1">
      <alignment horizontal="right" vertical="center" wrapText="1"/>
    </xf>
    <xf numFmtId="0" fontId="58" fillId="38" borderId="0" xfId="0" applyFont="1" applyFill="1" applyAlignment="1">
      <alignment horizontal="left" vertical="center"/>
    </xf>
    <xf numFmtId="0" fontId="61" fillId="36" borderId="41" xfId="0" applyFont="1" applyFill="1" applyBorder="1" applyAlignment="1">
      <alignment horizontal="center" vertical="center"/>
    </xf>
    <xf numFmtId="0" fontId="61" fillId="36" borderId="42" xfId="0" applyFont="1" applyFill="1" applyBorder="1" applyAlignment="1">
      <alignment horizontal="center" vertical="center"/>
    </xf>
    <xf numFmtId="0" fontId="68" fillId="0" borderId="0" xfId="0" applyFont="1" applyAlignment="1">
      <alignment horizontal="center" wrapText="1"/>
    </xf>
    <xf numFmtId="0" fontId="60" fillId="34" borderId="43" xfId="0" applyFont="1" applyFill="1" applyBorder="1" applyAlignment="1">
      <alignment horizontal="center" vertical="center"/>
    </xf>
    <xf numFmtId="0" fontId="60" fillId="34" borderId="44" xfId="0" applyFont="1" applyFill="1" applyBorder="1" applyAlignment="1">
      <alignment horizontal="center" vertical="center"/>
    </xf>
    <xf numFmtId="0" fontId="60" fillId="34" borderId="39" xfId="0" applyFont="1" applyFill="1" applyBorder="1" applyAlignment="1">
      <alignment horizontal="center" vertical="center"/>
    </xf>
    <xf numFmtId="0" fontId="60" fillId="34" borderId="40" xfId="0" applyFont="1" applyFill="1" applyBorder="1" applyAlignment="1">
      <alignment horizontal="center" vertical="center"/>
    </xf>
    <xf numFmtId="4" fontId="60" fillId="0" borderId="14" xfId="0" applyNumberFormat="1" applyFont="1" applyFill="1" applyBorder="1" applyAlignment="1" applyProtection="1">
      <alignment horizontal="right" vertical="center"/>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21</xdr:row>
      <xdr:rowOff>504825</xdr:rowOff>
    </xdr:from>
    <xdr:to>
      <xdr:col>1</xdr:col>
      <xdr:colOff>1285875</xdr:colOff>
      <xdr:row>22</xdr:row>
      <xdr:rowOff>0</xdr:rowOff>
    </xdr:to>
    <xdr:sp>
      <xdr:nvSpPr>
        <xdr:cNvPr id="1" name="Legende: Linie 3"/>
        <xdr:cNvSpPr>
          <a:spLocks/>
        </xdr:cNvSpPr>
      </xdr:nvSpPr>
      <xdr:spPr>
        <a:xfrm>
          <a:off x="733425" y="6296025"/>
          <a:ext cx="1800225" cy="428625"/>
        </a:xfrm>
        <a:prstGeom prst="borderCallout1">
          <a:avLst>
            <a:gd name="adj1" fmla="val 63953"/>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Fügt</a:t>
          </a:r>
          <a:r>
            <a:rPr lang="en-US" cap="none" sz="900" b="0" i="0" u="none" baseline="0">
              <a:solidFill>
                <a:srgbClr val="000000"/>
              </a:solidFill>
            </a:rPr>
            <a:t> eine Zeile bei den Sachkosten hinzu.</a:t>
          </a:r>
          <a:r>
            <a:rPr lang="en-US" cap="none" sz="900" b="0" i="0" u="none" baseline="0">
              <a:solidFill>
                <a:srgbClr val="000000"/>
              </a:solidFill>
            </a:rPr>
            <a:t>
</a:t>
          </a:r>
        </a:p>
      </xdr:txBody>
    </xdr:sp>
    <xdr:clientData/>
  </xdr:twoCellAnchor>
  <xdr:twoCellAnchor>
    <xdr:from>
      <xdr:col>1</xdr:col>
      <xdr:colOff>1495425</xdr:colOff>
      <xdr:row>21</xdr:row>
      <xdr:rowOff>514350</xdr:rowOff>
    </xdr:from>
    <xdr:to>
      <xdr:col>1</xdr:col>
      <xdr:colOff>3371850</xdr:colOff>
      <xdr:row>22</xdr:row>
      <xdr:rowOff>0</xdr:rowOff>
    </xdr:to>
    <xdr:sp>
      <xdr:nvSpPr>
        <xdr:cNvPr id="2" name="Legende: Linie 4"/>
        <xdr:cNvSpPr>
          <a:spLocks/>
        </xdr:cNvSpPr>
      </xdr:nvSpPr>
      <xdr:spPr>
        <a:xfrm>
          <a:off x="2743200" y="6305550"/>
          <a:ext cx="1876425" cy="419100"/>
        </a:xfrm>
        <a:prstGeom prst="borderCallout1">
          <a:avLst>
            <a:gd name="adj1" fmla="val 46620"/>
            <a:gd name="adj2" fmla="val 68027"/>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Entfernt die letzte Zeile bei den Sachkosten.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Q77"/>
  <sheetViews>
    <sheetView zoomScale="110" zoomScaleNormal="110" zoomScalePageLayoutView="0" workbookViewId="0" topLeftCell="A1">
      <selection activeCell="I56" sqref="I56:I64"/>
    </sheetView>
  </sheetViews>
  <sheetFormatPr defaultColWidth="11.421875" defaultRowHeight="15"/>
  <cols>
    <col min="1" max="1" width="18.7109375" style="0" customWidth="1"/>
    <col min="2" max="2" width="57.7109375" style="0" customWidth="1"/>
    <col min="3" max="5" width="13.7109375" style="0" customWidth="1"/>
    <col min="6" max="6" width="13.7109375" style="5" customWidth="1"/>
    <col min="7" max="7" width="12.57421875" style="3" customWidth="1"/>
    <col min="8" max="8" width="51.00390625" style="0" customWidth="1"/>
  </cols>
  <sheetData>
    <row r="1" spans="1:8" ht="15">
      <c r="A1" s="13" t="s">
        <v>84</v>
      </c>
      <c r="B1" s="95" t="s">
        <v>86</v>
      </c>
      <c r="C1" s="96"/>
      <c r="D1" s="96"/>
      <c r="E1" s="96"/>
      <c r="F1" s="96"/>
      <c r="G1" s="96"/>
      <c r="H1" s="97"/>
    </row>
    <row r="2" spans="1:8" ht="15">
      <c r="A2" s="13" t="s">
        <v>51</v>
      </c>
      <c r="B2" s="95" t="s">
        <v>52</v>
      </c>
      <c r="C2" s="96"/>
      <c r="D2" s="96"/>
      <c r="E2" s="96"/>
      <c r="F2" s="96"/>
      <c r="G2" s="96"/>
      <c r="H2" s="97"/>
    </row>
    <row r="3" spans="1:8" ht="15">
      <c r="A3" s="13" t="s">
        <v>12</v>
      </c>
      <c r="B3" s="95" t="s">
        <v>104</v>
      </c>
      <c r="C3" s="96"/>
      <c r="D3" s="96"/>
      <c r="E3" s="96"/>
      <c r="F3" s="96"/>
      <c r="G3" s="96"/>
      <c r="H3" s="97"/>
    </row>
    <row r="4" spans="1:8" ht="15" customHeight="1">
      <c r="A4" s="14" t="s">
        <v>53</v>
      </c>
      <c r="B4" s="95" t="s">
        <v>135</v>
      </c>
      <c r="C4" s="96"/>
      <c r="D4" s="96"/>
      <c r="E4" s="96"/>
      <c r="F4" s="96"/>
      <c r="G4" s="96"/>
      <c r="H4" s="97"/>
    </row>
    <row r="5" spans="1:8" ht="47.25" customHeight="1">
      <c r="A5" s="15" t="s">
        <v>54</v>
      </c>
      <c r="B5" s="95" t="s">
        <v>95</v>
      </c>
      <c r="C5" s="96"/>
      <c r="D5" s="96"/>
      <c r="E5" s="96"/>
      <c r="F5" s="96"/>
      <c r="G5" s="96"/>
      <c r="H5" s="97"/>
    </row>
    <row r="6" spans="1:8" ht="15" customHeight="1">
      <c r="A6" s="15" t="s">
        <v>55</v>
      </c>
      <c r="B6" s="105" t="s">
        <v>88</v>
      </c>
      <c r="C6" s="106"/>
      <c r="D6" s="106"/>
      <c r="E6" s="106"/>
      <c r="F6" s="106"/>
      <c r="G6" s="106"/>
      <c r="H6" s="107"/>
    </row>
    <row r="7" spans="1:8" ht="15" customHeight="1">
      <c r="A7" s="15" t="s">
        <v>89</v>
      </c>
      <c r="B7" s="95" t="s">
        <v>90</v>
      </c>
      <c r="C7" s="96"/>
      <c r="D7" s="96"/>
      <c r="E7" s="96"/>
      <c r="F7" s="96"/>
      <c r="G7" s="96"/>
      <c r="H7" s="97"/>
    </row>
    <row r="8" spans="1:8" ht="21">
      <c r="A8" s="16" t="s">
        <v>113</v>
      </c>
      <c r="B8" s="102" t="s">
        <v>91</v>
      </c>
      <c r="C8" s="103"/>
      <c r="D8" s="103"/>
      <c r="E8" s="103"/>
      <c r="F8" s="103"/>
      <c r="G8" s="103"/>
      <c r="H8" s="104"/>
    </row>
    <row r="9" spans="1:8" ht="31.5">
      <c r="A9" s="16" t="s">
        <v>92</v>
      </c>
      <c r="B9" s="102" t="s">
        <v>85</v>
      </c>
      <c r="C9" s="103"/>
      <c r="D9" s="103"/>
      <c r="E9" s="103"/>
      <c r="F9" s="103"/>
      <c r="G9" s="103"/>
      <c r="H9" s="104"/>
    </row>
    <row r="10" spans="1:8" ht="63">
      <c r="A10" s="16" t="s">
        <v>94</v>
      </c>
      <c r="B10" s="102" t="s">
        <v>96</v>
      </c>
      <c r="C10" s="103"/>
      <c r="D10" s="103"/>
      <c r="E10" s="103"/>
      <c r="F10" s="103"/>
      <c r="G10" s="103"/>
      <c r="H10" s="104"/>
    </row>
    <row r="11" spans="1:8" ht="21">
      <c r="A11" s="16" t="s">
        <v>93</v>
      </c>
      <c r="B11" s="102" t="s">
        <v>56</v>
      </c>
      <c r="C11" s="103"/>
      <c r="D11" s="103"/>
      <c r="E11" s="103"/>
      <c r="F11" s="103"/>
      <c r="G11" s="103"/>
      <c r="H11" s="104"/>
    </row>
    <row r="12" spans="1:8" ht="31.5">
      <c r="A12" s="16" t="s">
        <v>97</v>
      </c>
      <c r="B12" s="102" t="s">
        <v>101</v>
      </c>
      <c r="C12" s="103"/>
      <c r="D12" s="103"/>
      <c r="E12" s="103"/>
      <c r="F12" s="103"/>
      <c r="G12" s="103"/>
      <c r="H12" s="104"/>
    </row>
    <row r="13" spans="1:8" ht="22.5" customHeight="1">
      <c r="A13" s="16" t="s">
        <v>98</v>
      </c>
      <c r="B13" s="102" t="s">
        <v>99</v>
      </c>
      <c r="C13" s="103"/>
      <c r="D13" s="103"/>
      <c r="E13" s="103"/>
      <c r="F13" s="103"/>
      <c r="G13" s="103"/>
      <c r="H13" s="104"/>
    </row>
    <row r="14" spans="1:8" ht="21">
      <c r="A14" s="16" t="s">
        <v>100</v>
      </c>
      <c r="B14" s="102" t="s">
        <v>102</v>
      </c>
      <c r="C14" s="103"/>
      <c r="D14" s="103"/>
      <c r="E14" s="103"/>
      <c r="F14" s="103"/>
      <c r="G14" s="103"/>
      <c r="H14" s="104"/>
    </row>
    <row r="15" spans="1:8" ht="15">
      <c r="A15" s="16" t="s">
        <v>103</v>
      </c>
      <c r="B15" s="102" t="s">
        <v>137</v>
      </c>
      <c r="C15" s="103"/>
      <c r="D15" s="103"/>
      <c r="E15" s="103"/>
      <c r="F15" s="103"/>
      <c r="G15" s="103"/>
      <c r="H15" s="104"/>
    </row>
    <row r="16" spans="1:8" ht="17.25" customHeight="1">
      <c r="A16" s="98" t="s">
        <v>83</v>
      </c>
      <c r="B16" s="98"/>
      <c r="C16" s="99" t="s">
        <v>87</v>
      </c>
      <c r="D16" s="100"/>
      <c r="E16" s="100"/>
      <c r="F16" s="100"/>
      <c r="G16" s="100"/>
      <c r="H16" s="101"/>
    </row>
    <row r="17" spans="1:8" ht="15">
      <c r="A17" s="98" t="s">
        <v>51</v>
      </c>
      <c r="B17" s="98"/>
      <c r="C17" s="99" t="s">
        <v>57</v>
      </c>
      <c r="D17" s="100"/>
      <c r="E17" s="100"/>
      <c r="F17" s="100"/>
      <c r="G17" s="100"/>
      <c r="H17" s="101"/>
    </row>
    <row r="18" spans="1:8" ht="15">
      <c r="A18" s="110" t="s">
        <v>12</v>
      </c>
      <c r="B18" s="111"/>
      <c r="C18" s="99" t="s">
        <v>128</v>
      </c>
      <c r="D18" s="100"/>
      <c r="E18" s="100"/>
      <c r="F18" s="100"/>
      <c r="G18" s="100"/>
      <c r="H18" s="101"/>
    </row>
    <row r="19" spans="1:8" ht="15">
      <c r="A19" s="110" t="s">
        <v>58</v>
      </c>
      <c r="B19" s="111"/>
      <c r="C19" s="17" t="s">
        <v>59</v>
      </c>
      <c r="D19" s="18"/>
      <c r="E19" s="18"/>
      <c r="F19" s="18"/>
      <c r="G19" s="18"/>
      <c r="H19" s="19"/>
    </row>
    <row r="20" spans="1:8" ht="15">
      <c r="A20" s="98" t="s">
        <v>130</v>
      </c>
      <c r="B20" s="98"/>
      <c r="C20" s="99" t="s">
        <v>131</v>
      </c>
      <c r="D20" s="100"/>
      <c r="E20" s="100"/>
      <c r="F20" s="100"/>
      <c r="G20" s="100"/>
      <c r="H20" s="101"/>
    </row>
    <row r="21" spans="6:8" ht="15">
      <c r="F21"/>
      <c r="G21" s="5"/>
      <c r="H21" s="3"/>
    </row>
    <row r="22" spans="1:8" ht="73.5" customHeight="1">
      <c r="A22" s="20"/>
      <c r="B22" s="20"/>
      <c r="C22" s="21" t="str">
        <f>"Plan "</f>
        <v>Plan </v>
      </c>
      <c r="D22" s="22" t="s">
        <v>46</v>
      </c>
      <c r="E22" s="21" t="str">
        <f>"Ist "</f>
        <v>Ist </v>
      </c>
      <c r="F22" s="22" t="s">
        <v>47</v>
      </c>
      <c r="G22" s="21" t="s">
        <v>10</v>
      </c>
      <c r="H22" s="22" t="str">
        <f>"Begründung (wenn Abweichung gegenüber Plan über 10 % und EUR 1.000,-- ist)"</f>
        <v>Begründung (wenn Abweichung gegenüber Plan über 10 % und EUR 1.000,-- ist)</v>
      </c>
    </row>
    <row r="23" spans="1:8" ht="14.25" customHeight="1">
      <c r="A23" s="20"/>
      <c r="B23" s="23" t="s">
        <v>60</v>
      </c>
      <c r="C23" s="20"/>
      <c r="D23" s="20"/>
      <c r="E23" s="20"/>
      <c r="F23" s="20"/>
      <c r="G23" s="24"/>
      <c r="H23" s="25"/>
    </row>
    <row r="24" spans="1:8" ht="15" customHeight="1">
      <c r="A24" s="112" t="s">
        <v>7</v>
      </c>
      <c r="B24" s="26" t="s">
        <v>105</v>
      </c>
      <c r="C24" s="27">
        <v>3000</v>
      </c>
      <c r="D24" s="27">
        <v>1000</v>
      </c>
      <c r="E24" s="27">
        <v>2600</v>
      </c>
      <c r="F24" s="27">
        <v>800</v>
      </c>
      <c r="G24" s="28">
        <f aca="true" t="shared" si="0" ref="G24:G38">IF(OR(C24=0,E24=0),"-",E24/C24*100-100)</f>
        <v>-13.333333333333329</v>
      </c>
      <c r="H24" s="29">
        <f>IF(ISBLANK(E24),"",IF(AND(OR(G24&gt;=10,G24&lt;=-10),OR((C24-E24)&gt;=1000,(C24-E24)&lt;=-1000)),"Bitte Begründung in dieser Zelle angeben",""))</f>
      </c>
    </row>
    <row r="25" spans="1:8" ht="15">
      <c r="A25" s="113"/>
      <c r="B25" s="26" t="s">
        <v>0</v>
      </c>
      <c r="C25" s="27">
        <v>300</v>
      </c>
      <c r="D25" s="27">
        <v>200</v>
      </c>
      <c r="E25" s="27">
        <v>700</v>
      </c>
      <c r="F25" s="27">
        <v>200</v>
      </c>
      <c r="G25" s="28">
        <f t="shared" si="0"/>
        <v>133.33333333333334</v>
      </c>
      <c r="H25" s="29">
        <f aca="true" t="shared" si="1" ref="H25:H70">IF(ISBLANK(E25),"",IF(AND(OR(G25&gt;=10,G25&lt;=-10),OR((C25-E25)&gt;=1000,(C25-E25)&lt;=-1000)),"Bitte Begründung in dieser Zelle angeben",""))</f>
      </c>
    </row>
    <row r="26" spans="1:8" ht="29.25">
      <c r="A26" s="113"/>
      <c r="B26" s="30" t="s">
        <v>106</v>
      </c>
      <c r="C26" s="27">
        <v>1200</v>
      </c>
      <c r="D26" s="27"/>
      <c r="E26" s="27">
        <v>200</v>
      </c>
      <c r="F26" s="27"/>
      <c r="G26" s="28">
        <f t="shared" si="0"/>
        <v>-83.33333333333334</v>
      </c>
      <c r="H26" s="29"/>
    </row>
    <row r="27" spans="1:8" ht="29.25">
      <c r="A27" s="113"/>
      <c r="B27" s="30" t="s">
        <v>107</v>
      </c>
      <c r="C27" s="27">
        <v>600</v>
      </c>
      <c r="D27" s="27"/>
      <c r="E27" s="27">
        <v>600</v>
      </c>
      <c r="F27" s="27"/>
      <c r="G27" s="28">
        <f t="shared" si="0"/>
        <v>0</v>
      </c>
      <c r="H27" s="29"/>
    </row>
    <row r="28" spans="1:8" ht="15">
      <c r="A28" s="113"/>
      <c r="B28" s="26" t="s">
        <v>61</v>
      </c>
      <c r="C28" s="27"/>
      <c r="D28" s="27"/>
      <c r="E28" s="27"/>
      <c r="F28" s="27"/>
      <c r="G28" s="28" t="str">
        <f t="shared" si="0"/>
        <v>-</v>
      </c>
      <c r="H28" s="29"/>
    </row>
    <row r="29" spans="1:8" ht="15">
      <c r="A29" s="113"/>
      <c r="B29" s="26" t="s">
        <v>108</v>
      </c>
      <c r="C29" s="27"/>
      <c r="D29" s="27"/>
      <c r="E29" s="27"/>
      <c r="F29" s="27"/>
      <c r="G29" s="28" t="str">
        <f t="shared" si="0"/>
        <v>-</v>
      </c>
      <c r="H29" s="29">
        <f t="shared" si="1"/>
      </c>
    </row>
    <row r="30" spans="1:8" ht="15">
      <c r="A30" s="113"/>
      <c r="B30" s="26" t="s">
        <v>109</v>
      </c>
      <c r="C30" s="27"/>
      <c r="D30" s="27"/>
      <c r="E30" s="27"/>
      <c r="F30" s="27"/>
      <c r="G30" s="28" t="str">
        <f t="shared" si="0"/>
        <v>-</v>
      </c>
      <c r="H30" s="29">
        <f t="shared" si="1"/>
      </c>
    </row>
    <row r="31" spans="1:8" ht="15">
      <c r="A31" s="113"/>
      <c r="B31" s="26" t="s">
        <v>110</v>
      </c>
      <c r="C31" s="27"/>
      <c r="D31" s="27"/>
      <c r="E31" s="27"/>
      <c r="F31" s="27"/>
      <c r="G31" s="28"/>
      <c r="H31" s="29">
        <f t="shared" si="1"/>
      </c>
    </row>
    <row r="32" spans="1:8" ht="67.5">
      <c r="A32" s="113"/>
      <c r="B32" s="30" t="s">
        <v>138</v>
      </c>
      <c r="C32" s="31">
        <v>3800</v>
      </c>
      <c r="D32" s="32">
        <v>1100</v>
      </c>
      <c r="E32" s="31">
        <v>5000</v>
      </c>
      <c r="F32" s="32">
        <v>1300</v>
      </c>
      <c r="G32" s="28">
        <f>IF(OR(C32=0,E32=0),"-",E32/C32*100-100)</f>
        <v>31.57894736842107</v>
      </c>
      <c r="H32" s="29"/>
    </row>
    <row r="33" spans="1:8" ht="31.5" customHeight="1">
      <c r="A33" s="113"/>
      <c r="B33" s="30" t="s">
        <v>111</v>
      </c>
      <c r="C33" s="27"/>
      <c r="D33" s="27"/>
      <c r="E33" s="27"/>
      <c r="F33" s="27"/>
      <c r="G33" s="28" t="str">
        <f t="shared" si="0"/>
        <v>-</v>
      </c>
      <c r="H33" s="29">
        <f t="shared" si="1"/>
      </c>
    </row>
    <row r="34" spans="1:8" ht="32.25" customHeight="1">
      <c r="A34" s="113"/>
      <c r="B34" s="47" t="s">
        <v>112</v>
      </c>
      <c r="C34" s="27"/>
      <c r="D34" s="27"/>
      <c r="E34" s="27"/>
      <c r="F34" s="27"/>
      <c r="G34" s="28" t="str">
        <f>IF(OR(C34=0,E34=0),"-",E34/C34*100-100)</f>
        <v>-</v>
      </c>
      <c r="H34" s="29">
        <f>IF(ISBLANK(E34),"",IF(AND(OR(G34&gt;=10,G34&lt;=-10),OR((C34-E34)&gt;=1000,(C34-E34)&lt;=-1000)),"Bitte Begründung in dieser Zelle angeben",""))</f>
      </c>
    </row>
    <row r="35" spans="1:8" ht="15">
      <c r="A35" s="113"/>
      <c r="B35" s="26" t="s">
        <v>67</v>
      </c>
      <c r="C35" s="27"/>
      <c r="D35" s="27"/>
      <c r="E35" s="27"/>
      <c r="F35" s="27"/>
      <c r="G35" s="28" t="str">
        <f t="shared" si="0"/>
        <v>-</v>
      </c>
      <c r="H35" s="29">
        <f t="shared" si="1"/>
      </c>
    </row>
    <row r="36" spans="1:8" ht="15">
      <c r="A36" s="113"/>
      <c r="B36" s="26"/>
      <c r="C36" s="27"/>
      <c r="D36" s="27"/>
      <c r="E36" s="27"/>
      <c r="F36" s="27"/>
      <c r="G36" s="28" t="str">
        <f t="shared" si="0"/>
        <v>-</v>
      </c>
      <c r="H36" s="29">
        <f t="shared" si="1"/>
      </c>
    </row>
    <row r="37" spans="1:8" ht="15">
      <c r="A37" s="113"/>
      <c r="B37" s="26"/>
      <c r="C37" s="27"/>
      <c r="D37" s="27"/>
      <c r="E37" s="27"/>
      <c r="F37" s="27"/>
      <c r="G37" s="28" t="str">
        <f t="shared" si="0"/>
        <v>-</v>
      </c>
      <c r="H37" s="29">
        <f t="shared" si="1"/>
      </c>
    </row>
    <row r="38" spans="1:8" ht="15">
      <c r="A38" s="114"/>
      <c r="B38" s="26" t="s">
        <v>1</v>
      </c>
      <c r="C38" s="31">
        <f>SUM(C24:C37)</f>
        <v>8900</v>
      </c>
      <c r="D38" s="31">
        <f>SUM(D24:D37)</f>
        <v>2300</v>
      </c>
      <c r="E38" s="31">
        <f>SUM(E24:E37)</f>
        <v>9100</v>
      </c>
      <c r="F38" s="31">
        <f>SUM(F24:F37)</f>
        <v>2300</v>
      </c>
      <c r="G38" s="28">
        <f t="shared" si="0"/>
        <v>2.247191011235955</v>
      </c>
      <c r="H38" s="48"/>
    </row>
    <row r="39" spans="1:8" ht="15">
      <c r="A39" s="20"/>
      <c r="B39" s="20"/>
      <c r="C39" s="33"/>
      <c r="D39" s="33"/>
      <c r="E39" s="33"/>
      <c r="F39" s="33"/>
      <c r="G39" s="34"/>
      <c r="H39" s="33"/>
    </row>
    <row r="40" spans="1:8" ht="15">
      <c r="A40" s="35"/>
      <c r="B40" s="23" t="s">
        <v>118</v>
      </c>
      <c r="C40" s="33"/>
      <c r="D40" s="33"/>
      <c r="E40" s="33"/>
      <c r="F40" s="33"/>
      <c r="G40" s="34"/>
      <c r="H40" s="33"/>
    </row>
    <row r="41" spans="1:8" ht="15">
      <c r="A41" s="46"/>
      <c r="B41" s="26" t="s">
        <v>1</v>
      </c>
      <c r="C41" s="27"/>
      <c r="D41" s="49">
        <v>0</v>
      </c>
      <c r="E41" s="27"/>
      <c r="F41" s="49">
        <v>0</v>
      </c>
      <c r="G41" s="37" t="str">
        <f>IF(OR(C41=0,E41=0),"-",E41/C41*100-100)</f>
        <v>-</v>
      </c>
      <c r="H41" s="48">
        <f t="shared" si="1"/>
      </c>
    </row>
    <row r="42" spans="1:8" ht="15">
      <c r="A42" s="20"/>
      <c r="B42" s="20"/>
      <c r="C42" s="33"/>
      <c r="D42" s="33"/>
      <c r="E42" s="33"/>
      <c r="F42" s="33"/>
      <c r="G42" s="33"/>
      <c r="H42" s="33"/>
    </row>
    <row r="43" spans="1:8" ht="15">
      <c r="A43" s="20"/>
      <c r="B43" s="23" t="s">
        <v>2</v>
      </c>
      <c r="C43" s="33"/>
      <c r="D43" s="33"/>
      <c r="E43" s="33"/>
      <c r="F43" s="33"/>
      <c r="G43" s="33"/>
      <c r="H43" s="33"/>
    </row>
    <row r="44" spans="1:8" ht="15">
      <c r="A44" s="20"/>
      <c r="B44" s="26" t="s">
        <v>3</v>
      </c>
      <c r="C44" s="31">
        <f>C38+C41</f>
        <v>8900</v>
      </c>
      <c r="D44" s="31"/>
      <c r="E44" s="31">
        <f>E38+E41</f>
        <v>9100</v>
      </c>
      <c r="F44" s="31"/>
      <c r="G44" s="37">
        <f aca="true" t="shared" si="2" ref="G44:G70">IF(OR(C44=0,E44=0),"-",E44/C44*100-100)</f>
        <v>2.247191011235955</v>
      </c>
      <c r="H44" s="48"/>
    </row>
    <row r="45" spans="1:8" ht="15">
      <c r="A45" s="20"/>
      <c r="B45" s="20"/>
      <c r="C45" s="33"/>
      <c r="D45" s="33"/>
      <c r="E45" s="33"/>
      <c r="F45" s="33"/>
      <c r="G45" s="33"/>
      <c r="H45" s="33"/>
    </row>
    <row r="46" spans="1:8" ht="15">
      <c r="A46" s="20"/>
      <c r="B46" s="20"/>
      <c r="C46" s="33"/>
      <c r="D46" s="33"/>
      <c r="E46" s="33"/>
      <c r="F46" s="33"/>
      <c r="G46" s="33"/>
      <c r="H46" s="33"/>
    </row>
    <row r="47" spans="1:8" ht="15">
      <c r="A47" s="20"/>
      <c r="B47" s="23" t="s">
        <v>62</v>
      </c>
      <c r="C47" s="33"/>
      <c r="D47" s="33"/>
      <c r="E47" s="33"/>
      <c r="F47" s="33"/>
      <c r="G47" s="33"/>
      <c r="H47" s="33"/>
    </row>
    <row r="48" spans="1:8" ht="29.25">
      <c r="A48" s="115" t="s">
        <v>8</v>
      </c>
      <c r="B48" s="38" t="s">
        <v>6</v>
      </c>
      <c r="C48" s="27">
        <v>4000</v>
      </c>
      <c r="D48" s="27"/>
      <c r="E48" s="27">
        <v>3700</v>
      </c>
      <c r="F48" s="27"/>
      <c r="G48" s="37">
        <f t="shared" si="2"/>
        <v>-7.5</v>
      </c>
      <c r="H48" s="29">
        <f t="shared" si="1"/>
      </c>
    </row>
    <row r="49" spans="1:8" ht="15">
      <c r="A49" s="116"/>
      <c r="B49" s="39" t="s">
        <v>4</v>
      </c>
      <c r="C49" s="27"/>
      <c r="D49" s="27"/>
      <c r="E49" s="27"/>
      <c r="F49" s="27"/>
      <c r="G49" s="37" t="str">
        <f t="shared" si="2"/>
        <v>-</v>
      </c>
      <c r="H49" s="29">
        <f t="shared" si="1"/>
      </c>
    </row>
    <row r="50" spans="1:8" ht="15">
      <c r="A50" s="116"/>
      <c r="B50" s="39" t="s">
        <v>5</v>
      </c>
      <c r="C50" s="27">
        <v>1600</v>
      </c>
      <c r="D50" s="27"/>
      <c r="E50" s="27">
        <v>2100</v>
      </c>
      <c r="F50" s="27"/>
      <c r="G50" s="37">
        <f t="shared" si="2"/>
        <v>31.25</v>
      </c>
      <c r="H50" s="29">
        <f t="shared" si="1"/>
      </c>
    </row>
    <row r="51" spans="1:8" ht="15">
      <c r="A51" s="116"/>
      <c r="B51" s="40"/>
      <c r="C51" s="27"/>
      <c r="D51" s="27"/>
      <c r="E51" s="27"/>
      <c r="F51" s="27"/>
      <c r="G51" s="37" t="str">
        <f t="shared" si="2"/>
        <v>-</v>
      </c>
      <c r="H51" s="29">
        <f t="shared" si="1"/>
      </c>
    </row>
    <row r="52" spans="1:8" ht="15">
      <c r="A52" s="116"/>
      <c r="B52" s="40"/>
      <c r="C52" s="27"/>
      <c r="D52" s="27"/>
      <c r="E52" s="27"/>
      <c r="F52" s="27"/>
      <c r="G52" s="37" t="str">
        <f t="shared" si="2"/>
        <v>-</v>
      </c>
      <c r="H52" s="29">
        <f t="shared" si="1"/>
      </c>
    </row>
    <row r="53" spans="1:8" ht="15">
      <c r="A53" s="117"/>
      <c r="B53" s="39" t="s">
        <v>3</v>
      </c>
      <c r="C53" s="41">
        <f>SUM(C48:C52)</f>
        <v>5600</v>
      </c>
      <c r="D53" s="41"/>
      <c r="E53" s="41">
        <f>SUM(E48:E52)</f>
        <v>5800</v>
      </c>
      <c r="F53" s="41"/>
      <c r="G53" s="37">
        <f t="shared" si="2"/>
        <v>3.5714285714285836</v>
      </c>
      <c r="H53" s="48">
        <f t="shared" si="1"/>
      </c>
    </row>
    <row r="54" spans="1:8" ht="15">
      <c r="A54" s="20"/>
      <c r="B54" s="20"/>
      <c r="C54" s="33"/>
      <c r="D54" s="33"/>
      <c r="E54" s="33"/>
      <c r="F54" s="33"/>
      <c r="G54" s="33"/>
      <c r="H54" s="33"/>
    </row>
    <row r="55" spans="1:17" ht="15" customHeight="1">
      <c r="A55" s="20"/>
      <c r="B55" s="23" t="s">
        <v>63</v>
      </c>
      <c r="C55" s="33"/>
      <c r="D55" s="33"/>
      <c r="E55" s="33"/>
      <c r="F55" s="33"/>
      <c r="G55" s="33"/>
      <c r="H55" s="33"/>
      <c r="I55" s="42" t="s">
        <v>15</v>
      </c>
      <c r="J55" s="108" t="s">
        <v>127</v>
      </c>
      <c r="K55" s="109"/>
      <c r="L55" s="109"/>
      <c r="M55" s="109"/>
      <c r="N55" s="109"/>
      <c r="O55" s="109"/>
      <c r="P55" s="109"/>
      <c r="Q55" s="109"/>
    </row>
    <row r="56" spans="1:17" ht="15">
      <c r="A56" s="118" t="s">
        <v>8</v>
      </c>
      <c r="B56" s="39" t="s">
        <v>11</v>
      </c>
      <c r="C56" s="27"/>
      <c r="D56" s="27"/>
      <c r="E56" s="27"/>
      <c r="F56" s="27"/>
      <c r="G56" s="37" t="str">
        <f t="shared" si="2"/>
        <v>-</v>
      </c>
      <c r="H56" s="29">
        <f t="shared" si="1"/>
      </c>
      <c r="I56" s="50"/>
      <c r="J56" s="108"/>
      <c r="K56" s="109"/>
      <c r="L56" s="109"/>
      <c r="M56" s="109"/>
      <c r="N56" s="109"/>
      <c r="O56" s="109"/>
      <c r="P56" s="109"/>
      <c r="Q56" s="109"/>
    </row>
    <row r="57" spans="1:9" ht="15">
      <c r="A57" s="118"/>
      <c r="B57" s="39" t="s">
        <v>119</v>
      </c>
      <c r="C57" s="27"/>
      <c r="D57" s="27"/>
      <c r="E57" s="27"/>
      <c r="F57" s="27"/>
      <c r="G57" s="37" t="str">
        <f t="shared" si="2"/>
        <v>-</v>
      </c>
      <c r="H57" s="29">
        <f t="shared" si="1"/>
      </c>
      <c r="I57" s="50"/>
    </row>
    <row r="58" spans="1:9" ht="15">
      <c r="A58" s="118"/>
      <c r="B58" s="39" t="s">
        <v>64</v>
      </c>
      <c r="C58" s="27">
        <v>1000</v>
      </c>
      <c r="D58" s="27"/>
      <c r="E58" s="27">
        <v>1000</v>
      </c>
      <c r="F58" s="27"/>
      <c r="G58" s="37" t="str">
        <f>IF(OR(C59=0,E58=0),"-",E58/C59*100-100)</f>
        <v>-</v>
      </c>
      <c r="H58" s="29"/>
      <c r="I58" s="50"/>
    </row>
    <row r="59" spans="1:9" ht="15">
      <c r="A59" s="118"/>
      <c r="B59" s="39" t="s">
        <v>65</v>
      </c>
      <c r="C59" s="27"/>
      <c r="D59" s="27"/>
      <c r="E59" s="27"/>
      <c r="F59" s="27"/>
      <c r="G59" s="37" t="str">
        <f t="shared" si="2"/>
        <v>-</v>
      </c>
      <c r="H59" s="29">
        <f t="shared" si="1"/>
      </c>
      <c r="I59" s="50"/>
    </row>
    <row r="60" spans="1:9" ht="15">
      <c r="A60" s="118"/>
      <c r="B60" s="39" t="s">
        <v>114</v>
      </c>
      <c r="C60" s="27"/>
      <c r="D60" s="27"/>
      <c r="E60" s="27"/>
      <c r="F60" s="27"/>
      <c r="G60" s="37" t="str">
        <f t="shared" si="2"/>
        <v>-</v>
      </c>
      <c r="H60" s="29">
        <f t="shared" si="1"/>
      </c>
      <c r="I60" s="50"/>
    </row>
    <row r="61" spans="1:9" ht="15">
      <c r="A61" s="118"/>
      <c r="B61" s="42" t="s">
        <v>139</v>
      </c>
      <c r="C61" s="43">
        <f>D38</f>
        <v>2300</v>
      </c>
      <c r="D61" s="43"/>
      <c r="E61" s="43">
        <f>F38</f>
        <v>2300</v>
      </c>
      <c r="F61" s="43"/>
      <c r="G61" s="37">
        <f t="shared" si="2"/>
        <v>0</v>
      </c>
      <c r="H61" s="29">
        <f t="shared" si="1"/>
      </c>
      <c r="I61" s="50"/>
    </row>
    <row r="62" spans="1:9" ht="15">
      <c r="A62" s="118"/>
      <c r="B62" s="39"/>
      <c r="C62" s="27"/>
      <c r="D62" s="27"/>
      <c r="E62" s="27"/>
      <c r="F62" s="27"/>
      <c r="G62" s="37" t="str">
        <f t="shared" si="2"/>
        <v>-</v>
      </c>
      <c r="H62" s="29">
        <f t="shared" si="1"/>
      </c>
      <c r="I62" s="50"/>
    </row>
    <row r="63" spans="1:9" ht="15">
      <c r="A63" s="118"/>
      <c r="B63" s="40"/>
      <c r="C63" s="27"/>
      <c r="D63" s="27"/>
      <c r="E63" s="27"/>
      <c r="F63" s="27"/>
      <c r="G63" s="37" t="str">
        <f t="shared" si="2"/>
        <v>-</v>
      </c>
      <c r="H63" s="29">
        <f t="shared" si="1"/>
      </c>
      <c r="I63" s="50"/>
    </row>
    <row r="64" spans="1:9" ht="15">
      <c r="A64" s="118"/>
      <c r="B64" s="40"/>
      <c r="C64" s="27"/>
      <c r="D64" s="27"/>
      <c r="E64" s="27"/>
      <c r="F64" s="27"/>
      <c r="G64" s="37" t="str">
        <f t="shared" si="2"/>
        <v>-</v>
      </c>
      <c r="H64" s="29">
        <f t="shared" si="1"/>
      </c>
      <c r="I64" s="50"/>
    </row>
    <row r="65" spans="1:8" ht="15">
      <c r="A65" s="118"/>
      <c r="B65" s="39" t="s">
        <v>3</v>
      </c>
      <c r="C65" s="41">
        <f>SUM(C56:C64)</f>
        <v>3300</v>
      </c>
      <c r="D65" s="41"/>
      <c r="E65" s="41">
        <f>SUM(E56:E64)</f>
        <v>3300</v>
      </c>
      <c r="F65" s="41"/>
      <c r="G65" s="37">
        <f t="shared" si="2"/>
        <v>0</v>
      </c>
      <c r="H65" s="48"/>
    </row>
    <row r="66" spans="1:8" ht="15">
      <c r="A66" s="20"/>
      <c r="B66" s="20"/>
      <c r="C66" s="33"/>
      <c r="D66" s="33"/>
      <c r="E66" s="33"/>
      <c r="F66" s="33"/>
      <c r="G66" s="33"/>
      <c r="H66" s="33"/>
    </row>
    <row r="67" spans="1:8" ht="15">
      <c r="A67" s="20"/>
      <c r="B67" s="23" t="s">
        <v>9</v>
      </c>
      <c r="C67" s="33"/>
      <c r="D67" s="33"/>
      <c r="E67" s="33"/>
      <c r="F67" s="33"/>
      <c r="G67" s="33"/>
      <c r="H67" s="33"/>
    </row>
    <row r="68" spans="1:8" ht="15">
      <c r="A68" s="20"/>
      <c r="B68" s="39" t="s">
        <v>3</v>
      </c>
      <c r="C68" s="41">
        <f>C53+C65</f>
        <v>8900</v>
      </c>
      <c r="D68" s="41"/>
      <c r="E68" s="41">
        <f>E53+E65</f>
        <v>9100</v>
      </c>
      <c r="F68" s="41"/>
      <c r="G68" s="37">
        <f t="shared" si="2"/>
        <v>2.247191011235955</v>
      </c>
      <c r="H68" s="48"/>
    </row>
    <row r="69" spans="1:8" ht="15">
      <c r="A69" s="20"/>
      <c r="B69" s="20"/>
      <c r="C69" s="33"/>
      <c r="D69" s="33"/>
      <c r="E69" s="33"/>
      <c r="F69" s="33"/>
      <c r="G69" s="33"/>
      <c r="H69" s="33"/>
    </row>
    <row r="70" spans="1:8" ht="15">
      <c r="A70" s="20"/>
      <c r="B70" s="44" t="s">
        <v>66</v>
      </c>
      <c r="C70" s="45">
        <f>C68-C44</f>
        <v>0</v>
      </c>
      <c r="D70" s="45"/>
      <c r="E70" s="45">
        <f>E44-E68</f>
        <v>0</v>
      </c>
      <c r="F70" s="45"/>
      <c r="G70" s="37" t="str">
        <f t="shared" si="2"/>
        <v>-</v>
      </c>
      <c r="H70" s="48">
        <f t="shared" si="1"/>
      </c>
    </row>
    <row r="76" ht="15" hidden="1">
      <c r="C76" s="20" t="s">
        <v>16</v>
      </c>
    </row>
    <row r="77" ht="15" hidden="1">
      <c r="C77" s="20" t="s">
        <v>17</v>
      </c>
    </row>
  </sheetData>
  <sheetProtection password="CDA9" sheet="1" objects="1" scenarios="1"/>
  <mergeCells count="28">
    <mergeCell ref="J55:Q56"/>
    <mergeCell ref="C20:H20"/>
    <mergeCell ref="A20:B20"/>
    <mergeCell ref="A19:B19"/>
    <mergeCell ref="A17:B17"/>
    <mergeCell ref="A18:B18"/>
    <mergeCell ref="A24:A38"/>
    <mergeCell ref="A48:A53"/>
    <mergeCell ref="A56:A65"/>
    <mergeCell ref="B2:H2"/>
    <mergeCell ref="B3:H3"/>
    <mergeCell ref="B4:H4"/>
    <mergeCell ref="B5:H5"/>
    <mergeCell ref="B6:H6"/>
    <mergeCell ref="C18:H18"/>
    <mergeCell ref="C17:H17"/>
    <mergeCell ref="B15:H15"/>
    <mergeCell ref="B14:H14"/>
    <mergeCell ref="B1:H1"/>
    <mergeCell ref="A16:B16"/>
    <mergeCell ref="C16:H16"/>
    <mergeCell ref="B8:H8"/>
    <mergeCell ref="B13:H13"/>
    <mergeCell ref="B12:H12"/>
    <mergeCell ref="B10:H10"/>
    <mergeCell ref="B11:H11"/>
    <mergeCell ref="B9:H9"/>
    <mergeCell ref="B7:H7"/>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3"/>
  <headerFooter>
    <oddHeader>&amp;L&amp;A / &amp;D</oddHeader>
    <oddFooter>&amp;R&amp;P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L53"/>
  <sheetViews>
    <sheetView tabSelected="1" zoomScalePageLayoutView="0" workbookViewId="0" topLeftCell="A1">
      <pane ySplit="7" topLeftCell="A14" activePane="bottomLeft" state="frozen"/>
      <selection pane="topLeft" activeCell="A1" sqref="A1"/>
      <selection pane="bottomLeft" activeCell="H47" sqref="H47"/>
    </sheetView>
  </sheetViews>
  <sheetFormatPr defaultColWidth="11.421875" defaultRowHeight="15"/>
  <cols>
    <col min="1" max="1" width="10.00390625" style="20" bestFit="1" customWidth="1"/>
    <col min="2" max="2" width="60.28125" style="20" customWidth="1"/>
    <col min="3" max="6" width="13.7109375" style="20" customWidth="1"/>
    <col min="7" max="7" width="12.7109375" style="20" customWidth="1"/>
    <col min="8" max="8" width="63.8515625" style="25" customWidth="1"/>
    <col min="9" max="16384" width="11.421875" style="20" customWidth="1"/>
  </cols>
  <sheetData>
    <row r="1" spans="1:8" ht="14.25">
      <c r="A1" s="98" t="s">
        <v>83</v>
      </c>
      <c r="B1" s="98"/>
      <c r="C1" s="120"/>
      <c r="D1" s="121"/>
      <c r="E1" s="121"/>
      <c r="F1" s="121"/>
      <c r="G1" s="121"/>
      <c r="H1" s="122"/>
    </row>
    <row r="2" spans="1:8" ht="14.25">
      <c r="A2" s="98" t="s">
        <v>51</v>
      </c>
      <c r="B2" s="98"/>
      <c r="C2" s="120"/>
      <c r="D2" s="121"/>
      <c r="E2" s="121"/>
      <c r="F2" s="121"/>
      <c r="G2" s="121"/>
      <c r="H2" s="122"/>
    </row>
    <row r="3" spans="1:8" ht="14.25">
      <c r="A3" s="98" t="s">
        <v>12</v>
      </c>
      <c r="B3" s="123"/>
      <c r="C3" s="120" t="s">
        <v>129</v>
      </c>
      <c r="D3" s="121"/>
      <c r="E3" s="121"/>
      <c r="F3" s="121"/>
      <c r="G3" s="121"/>
      <c r="H3" s="122"/>
    </row>
    <row r="4" spans="1:8" ht="14.25">
      <c r="A4" s="124" t="s">
        <v>45</v>
      </c>
      <c r="B4" s="125"/>
      <c r="C4" s="120"/>
      <c r="D4" s="121"/>
      <c r="E4" s="121"/>
      <c r="F4" s="121"/>
      <c r="G4" s="121"/>
      <c r="H4" s="122"/>
    </row>
    <row r="5" spans="1:8" ht="27" customHeight="1">
      <c r="A5" s="119" t="s">
        <v>132</v>
      </c>
      <c r="B5" s="119"/>
      <c r="C5" s="120"/>
      <c r="D5" s="121"/>
      <c r="E5" s="121"/>
      <c r="F5" s="121"/>
      <c r="G5" s="121"/>
      <c r="H5" s="122"/>
    </row>
    <row r="6" ht="14.25"/>
    <row r="7" spans="3:8" ht="57">
      <c r="C7" s="21" t="str">
        <f>"Plan "</f>
        <v>Plan </v>
      </c>
      <c r="D7" s="22" t="s">
        <v>46</v>
      </c>
      <c r="E7" s="21" t="str">
        <f>"Ist "</f>
        <v>Ist </v>
      </c>
      <c r="F7" s="22" t="s">
        <v>47</v>
      </c>
      <c r="G7" s="21" t="s">
        <v>10</v>
      </c>
      <c r="H7" s="22" t="str">
        <f>"Begründung (wenn Abweichung gegenüber Plan über 10 % und EUR 1.000,-- ist)"</f>
        <v>Begründung (wenn Abweichung gegenüber Plan über 10 % und EUR 1.000,-- ist)</v>
      </c>
    </row>
    <row r="8" ht="16.5" customHeight="1">
      <c r="B8" s="23" t="s">
        <v>20</v>
      </c>
    </row>
    <row r="9" spans="1:9" ht="14.25">
      <c r="A9" s="112" t="s">
        <v>7</v>
      </c>
      <c r="B9" s="26" t="s">
        <v>105</v>
      </c>
      <c r="C9" s="32"/>
      <c r="D9" s="32"/>
      <c r="E9" s="32"/>
      <c r="F9" s="32"/>
      <c r="G9" s="28" t="str">
        <f>IF(OR(C9=0,E9=0),"-",E9/C9*100-100)</f>
        <v>-</v>
      </c>
      <c r="H9" s="51"/>
      <c r="I9" s="52">
        <f>IF(ISBLANK(E9),"",IF(AND(OR(G9&gt;=10,G9&lt;=-10),OR((C9-E9)&gt;=1000,(C9-E9)&lt;=-1000)),IF(ISBLANK(H9),'|'!B$56,""),""))</f>
      </c>
    </row>
    <row r="10" spans="1:9" ht="14.25">
      <c r="A10" s="113"/>
      <c r="B10" s="26" t="s">
        <v>0</v>
      </c>
      <c r="C10" s="32"/>
      <c r="D10" s="32"/>
      <c r="E10" s="32"/>
      <c r="F10" s="32"/>
      <c r="G10" s="28" t="str">
        <f aca="true" t="shared" si="0" ref="G10:G53">IF(OR(C10=0,E10=0),"-",E10/C10*100-100)</f>
        <v>-</v>
      </c>
      <c r="H10" s="51"/>
      <c r="I10" s="52">
        <f>IF(ISBLANK(E10),"",IF(AND(OR(G10&gt;=10,G10&lt;=-10),OR((C10-E10)&gt;=1000,(C10-E10)&lt;=-1000)),IF(ISBLANK(H10),'|'!B$56,""),""))</f>
      </c>
    </row>
    <row r="11" spans="1:9" ht="28.5">
      <c r="A11" s="113"/>
      <c r="B11" s="30" t="s">
        <v>106</v>
      </c>
      <c r="C11" s="32"/>
      <c r="D11" s="32"/>
      <c r="E11" s="32"/>
      <c r="F11" s="32"/>
      <c r="G11" s="28" t="str">
        <f t="shared" si="0"/>
        <v>-</v>
      </c>
      <c r="H11" s="51"/>
      <c r="I11" s="52">
        <f>IF(ISBLANK(E11),"",IF(AND(OR(G11&gt;=10,G11&lt;=-10),OR((C11-E11)&gt;=1000,(C11-E11)&lt;=-1000)),IF(ISBLANK(H11),'|'!B$56,""),""))</f>
      </c>
    </row>
    <row r="12" spans="1:9" ht="28.5">
      <c r="A12" s="113"/>
      <c r="B12" s="30" t="s">
        <v>107</v>
      </c>
      <c r="C12" s="32"/>
      <c r="D12" s="32"/>
      <c r="E12" s="32"/>
      <c r="F12" s="32"/>
      <c r="G12" s="28" t="str">
        <f t="shared" si="0"/>
        <v>-</v>
      </c>
      <c r="H12" s="51"/>
      <c r="I12" s="52">
        <f>IF(ISBLANK(E12),"",IF(AND(OR(G12&gt;=10,G12&lt;=-10),OR((C12-E12)&gt;=1000,(C12-E12)&lt;=-1000)),IF(ISBLANK(H12),'|'!B$56,""),""))</f>
      </c>
    </row>
    <row r="13" spans="1:9" ht="14.25">
      <c r="A13" s="113"/>
      <c r="B13" s="26" t="s">
        <v>61</v>
      </c>
      <c r="C13" s="32"/>
      <c r="D13" s="32"/>
      <c r="E13" s="32"/>
      <c r="F13" s="32"/>
      <c r="G13" s="28" t="str">
        <f t="shared" si="0"/>
        <v>-</v>
      </c>
      <c r="H13" s="51"/>
      <c r="I13" s="52">
        <f>IF(ISBLANK(E13),"",IF(AND(OR(G13&gt;=10,G13&lt;=-10),OR((C13-E13)&gt;=1000,(C13-E13)&lt;=-1000)),IF(ISBLANK(H13),'|'!B$56,""),""))</f>
      </c>
    </row>
    <row r="14" spans="1:9" ht="14.25">
      <c r="A14" s="113"/>
      <c r="B14" s="26" t="s">
        <v>108</v>
      </c>
      <c r="C14" s="32"/>
      <c r="D14" s="32"/>
      <c r="E14" s="32"/>
      <c r="F14" s="32"/>
      <c r="G14" s="28" t="str">
        <f t="shared" si="0"/>
        <v>-</v>
      </c>
      <c r="H14" s="51"/>
      <c r="I14" s="52">
        <f>IF(ISBLANK(E14),"",IF(AND(OR(G14&gt;=10,G14&lt;=-10),OR((C14-E14)&gt;=1000,(C14-E14)&lt;=-1000)),IF(ISBLANK(H14),'|'!B$56,""),""))</f>
      </c>
    </row>
    <row r="15" spans="1:9" ht="14.25">
      <c r="A15" s="113"/>
      <c r="B15" s="26" t="s">
        <v>109</v>
      </c>
      <c r="C15" s="32"/>
      <c r="D15" s="32"/>
      <c r="E15" s="32"/>
      <c r="F15" s="32"/>
      <c r="G15" s="28" t="str">
        <f t="shared" si="0"/>
        <v>-</v>
      </c>
      <c r="H15" s="51"/>
      <c r="I15" s="52">
        <f>IF(ISBLANK(E15),"",IF(AND(OR(G15&gt;=10,G15&lt;=-10),OR((C15-E15)&gt;=1000,(C15-E15)&lt;=-1000)),IF(ISBLANK(H15),'|'!B$56,""),""))</f>
      </c>
    </row>
    <row r="16" spans="1:9" ht="14.25">
      <c r="A16" s="113"/>
      <c r="B16" s="26" t="s">
        <v>110</v>
      </c>
      <c r="C16" s="32"/>
      <c r="D16" s="32"/>
      <c r="E16" s="32"/>
      <c r="F16" s="32"/>
      <c r="G16" s="28" t="str">
        <f t="shared" si="0"/>
        <v>-</v>
      </c>
      <c r="H16" s="51"/>
      <c r="I16" s="52">
        <f>IF(ISBLANK(E16),"",IF(AND(OR(G16&gt;=10,G16&lt;=-10),OR((C16-E16)&gt;=1000,(C16-E16)&lt;=-1000)),IF(ISBLANK(H16),'|'!B$56,""),""))</f>
      </c>
    </row>
    <row r="17" spans="1:9" ht="71.25">
      <c r="A17" s="113"/>
      <c r="B17" s="30" t="s">
        <v>138</v>
      </c>
      <c r="C17" s="31">
        <f>Honorare!E18+Honorare!F18</f>
        <v>0</v>
      </c>
      <c r="D17" s="32"/>
      <c r="E17" s="31">
        <f>Honorare!I18+Honorare!J18</f>
        <v>0</v>
      </c>
      <c r="F17" s="32"/>
      <c r="G17" s="28" t="str">
        <f t="shared" si="0"/>
        <v>-</v>
      </c>
      <c r="H17" s="51"/>
      <c r="I17" s="52"/>
    </row>
    <row r="18" spans="1:9" ht="28.5">
      <c r="A18" s="113"/>
      <c r="B18" s="30" t="s">
        <v>111</v>
      </c>
      <c r="C18" s="32"/>
      <c r="D18" s="32"/>
      <c r="E18" s="32"/>
      <c r="F18" s="32"/>
      <c r="G18" s="28" t="str">
        <f t="shared" si="0"/>
        <v>-</v>
      </c>
      <c r="H18" s="51"/>
      <c r="I18" s="52">
        <f>IF(ISBLANK(E18),"",IF(AND(OR(G18&gt;=10,G18&lt;=-10),OR((C18-E18)&gt;=1000,(C18-E18)&lt;=-1000)),IF(ISBLANK(H18),'|'!B$56,""),""))</f>
      </c>
    </row>
    <row r="19" spans="1:9" ht="28.5">
      <c r="A19" s="113"/>
      <c r="B19" s="47" t="s">
        <v>112</v>
      </c>
      <c r="C19" s="32"/>
      <c r="D19" s="32"/>
      <c r="E19" s="32"/>
      <c r="F19" s="32"/>
      <c r="G19" s="28" t="str">
        <f t="shared" si="0"/>
        <v>-</v>
      </c>
      <c r="H19" s="51"/>
      <c r="I19" s="52">
        <f>IF(ISBLANK(E19),"",IF(AND(OR(G19&gt;=10,G19&lt;=-10),OR((C19-E19)&gt;=1000,(C19-E19)&lt;=-1000)),IF(ISBLANK(H19),'|'!B$56,""),""))</f>
      </c>
    </row>
    <row r="20" spans="1:9" ht="14.25">
      <c r="A20" s="113"/>
      <c r="B20" s="26" t="s">
        <v>67</v>
      </c>
      <c r="C20" s="32"/>
      <c r="D20" s="32"/>
      <c r="E20" s="32"/>
      <c r="F20" s="32"/>
      <c r="G20" s="28" t="str">
        <f t="shared" si="0"/>
        <v>-</v>
      </c>
      <c r="H20" s="51"/>
      <c r="I20" s="52">
        <f>IF(ISBLANK(E20),"",IF(AND(OR(G20&gt;=10,G20&lt;=-10),OR((C20-E20)&gt;=1000,(C20-E20)&lt;=-1000)),IF(ISBLANK(H20),'|'!B$56,""),""))</f>
      </c>
    </row>
    <row r="21" spans="1:9" ht="14.25">
      <c r="A21" s="113"/>
      <c r="B21" s="53"/>
      <c r="C21" s="32"/>
      <c r="D21" s="32"/>
      <c r="E21" s="32"/>
      <c r="F21" s="32"/>
      <c r="G21" s="28" t="str">
        <f t="shared" si="0"/>
        <v>-</v>
      </c>
      <c r="H21" s="51"/>
      <c r="I21" s="52">
        <f>IF(ISBLANK(E21),"",IF(AND(OR(G21&gt;=10,G21&lt;=-10),OR((C21-E21)&gt;=1000,(C21-E21)&lt;=-1000)),IF(ISBLANK(H21),'|'!B$56,""),""))</f>
      </c>
    </row>
    <row r="22" spans="1:9" ht="14.25">
      <c r="A22" s="113"/>
      <c r="B22" s="53"/>
      <c r="C22" s="93"/>
      <c r="D22" s="32"/>
      <c r="E22" s="93"/>
      <c r="F22" s="32"/>
      <c r="G22" s="28" t="str">
        <f t="shared" si="0"/>
        <v>-</v>
      </c>
      <c r="H22" s="51"/>
      <c r="I22" s="52">
        <f>IF(ISBLANK(E22),"",IF(AND(OR(G22&gt;=10,G22&lt;=-10),OR((C22-E22)&gt;=1000,(C22-E22)&lt;=-1000)),IF(ISBLANK(H22),'|'!B$56,""),""))</f>
      </c>
    </row>
    <row r="23" spans="1:9" ht="14.25">
      <c r="A23" s="114"/>
      <c r="B23" s="26" t="s">
        <v>1</v>
      </c>
      <c r="C23" s="31">
        <f ca="1">SUM(C9:OFFSET(C23,-1,0))</f>
        <v>0</v>
      </c>
      <c r="D23" s="31">
        <f ca="1">SUM(D9:OFFSET(D23,-1,0))</f>
        <v>0</v>
      </c>
      <c r="E23" s="31">
        <f ca="1">SUM(E9:OFFSET(E23,-1,0))</f>
        <v>0</v>
      </c>
      <c r="F23" s="31">
        <f ca="1">SUM(F9:OFFSET(F23,-1,0))</f>
        <v>0</v>
      </c>
      <c r="G23" s="28" t="str">
        <f t="shared" si="0"/>
        <v>-</v>
      </c>
      <c r="H23" s="54"/>
      <c r="I23" s="52"/>
    </row>
    <row r="24" spans="3:9" ht="14.25">
      <c r="C24" s="33"/>
      <c r="D24" s="33"/>
      <c r="E24" s="33"/>
      <c r="F24" s="33"/>
      <c r="G24" s="33"/>
      <c r="I24" s="52"/>
    </row>
    <row r="25" spans="1:9" ht="14.25">
      <c r="A25" s="35"/>
      <c r="B25" s="23" t="s">
        <v>117</v>
      </c>
      <c r="C25" s="33"/>
      <c r="D25" s="33"/>
      <c r="E25" s="33"/>
      <c r="F25" s="33"/>
      <c r="G25" s="33"/>
      <c r="I25" s="52"/>
    </row>
    <row r="26" spans="1:9" ht="14.25">
      <c r="A26" s="36"/>
      <c r="B26" s="26" t="s">
        <v>1</v>
      </c>
      <c r="C26" s="32"/>
      <c r="D26" s="45"/>
      <c r="E26" s="32"/>
      <c r="F26" s="45"/>
      <c r="G26" s="28" t="str">
        <f t="shared" si="0"/>
        <v>-</v>
      </c>
      <c r="H26" s="51"/>
      <c r="I26" s="52">
        <f>IF(AND(ISBLANK(C26),ISBLANK(E26)),"",IF(ISBLANK(H26),'|'!B$61,""))</f>
      </c>
    </row>
    <row r="27" spans="3:9" ht="14.25">
      <c r="C27" s="33"/>
      <c r="D27" s="33"/>
      <c r="E27" s="33"/>
      <c r="F27" s="33"/>
      <c r="G27" s="33"/>
      <c r="I27" s="52"/>
    </row>
    <row r="28" spans="2:9" ht="14.25">
      <c r="B28" s="23" t="s">
        <v>2</v>
      </c>
      <c r="C28" s="33"/>
      <c r="D28" s="33"/>
      <c r="E28" s="33"/>
      <c r="F28" s="33"/>
      <c r="G28" s="33"/>
      <c r="I28" s="52"/>
    </row>
    <row r="29" spans="2:9" ht="14.25">
      <c r="B29" s="26" t="s">
        <v>3</v>
      </c>
      <c r="C29" s="31">
        <f>C23+C26</f>
        <v>0</v>
      </c>
      <c r="D29" s="31"/>
      <c r="E29" s="31">
        <f>E23+E26</f>
        <v>0</v>
      </c>
      <c r="F29" s="31"/>
      <c r="G29" s="28" t="str">
        <f t="shared" si="0"/>
        <v>-</v>
      </c>
      <c r="H29" s="54"/>
      <c r="I29" s="52"/>
    </row>
    <row r="30" spans="3:9" ht="14.25">
      <c r="C30" s="33"/>
      <c r="D30" s="33"/>
      <c r="E30" s="33"/>
      <c r="F30" s="33"/>
      <c r="G30" s="33"/>
      <c r="I30" s="52"/>
    </row>
    <row r="31" spans="3:9" ht="14.25">
      <c r="C31" s="33"/>
      <c r="D31" s="33"/>
      <c r="E31" s="33"/>
      <c r="F31" s="33"/>
      <c r="G31" s="33"/>
      <c r="I31" s="52"/>
    </row>
    <row r="32" spans="2:9" ht="14.25">
      <c r="B32" s="23" t="s">
        <v>21</v>
      </c>
      <c r="C32" s="33"/>
      <c r="D32" s="33"/>
      <c r="E32" s="33"/>
      <c r="F32" s="33"/>
      <c r="G32" s="33"/>
      <c r="I32" s="52"/>
    </row>
    <row r="33" spans="1:9" ht="28.5">
      <c r="A33" s="115" t="s">
        <v>8</v>
      </c>
      <c r="B33" s="55" t="s">
        <v>6</v>
      </c>
      <c r="C33" s="32"/>
      <c r="D33" s="45"/>
      <c r="E33" s="32"/>
      <c r="F33" s="45"/>
      <c r="G33" s="28" t="str">
        <f t="shared" si="0"/>
        <v>-</v>
      </c>
      <c r="H33" s="51"/>
      <c r="I33" s="52">
        <f>IF(ISBLANK(E33),"",IF(AND(OR(G33&gt;=10,G33&lt;=-10),OR((C33-E33)&gt;=1000,(C33-E33)&lt;=-1000)),IF(ISBLANK(H33),'|'!B$56,""),""))</f>
      </c>
    </row>
    <row r="34" spans="1:9" ht="14.25">
      <c r="A34" s="116"/>
      <c r="B34" s="56" t="s">
        <v>4</v>
      </c>
      <c r="C34" s="32"/>
      <c r="D34" s="45"/>
      <c r="E34" s="32"/>
      <c r="F34" s="45"/>
      <c r="G34" s="28" t="str">
        <f t="shared" si="0"/>
        <v>-</v>
      </c>
      <c r="H34" s="51"/>
      <c r="I34" s="52">
        <f>IF(ISBLANK(E34),"",IF(AND(OR(G34&gt;=10,G34&lt;=-10),OR((C34-E34)&gt;=1000,(C34-E34)&lt;=-1000)),IF(ISBLANK(H34),'|'!B$56,""),""))</f>
      </c>
    </row>
    <row r="35" spans="1:9" ht="14.25">
      <c r="A35" s="116"/>
      <c r="B35" s="56" t="s">
        <v>5</v>
      </c>
      <c r="C35" s="32"/>
      <c r="D35" s="45"/>
      <c r="E35" s="32"/>
      <c r="F35" s="45"/>
      <c r="G35" s="28" t="str">
        <f t="shared" si="0"/>
        <v>-</v>
      </c>
      <c r="H35" s="51"/>
      <c r="I35" s="52">
        <f>IF(ISBLANK(E35),"",IF(AND(OR(G35&gt;=10,G35&lt;=-10),OR((C35-E35)&gt;=1000,(C35-E35)&lt;=-1000)),IF(ISBLANK(H35),'|'!B$56,""),""))</f>
      </c>
    </row>
    <row r="36" spans="1:9" ht="14.25">
      <c r="A36" s="116"/>
      <c r="B36" s="53"/>
      <c r="C36" s="32"/>
      <c r="D36" s="45"/>
      <c r="E36" s="32"/>
      <c r="F36" s="45"/>
      <c r="G36" s="28" t="str">
        <f t="shared" si="0"/>
        <v>-</v>
      </c>
      <c r="H36" s="51"/>
      <c r="I36" s="52">
        <f>IF(ISBLANK(E36),"",IF(AND(OR(G36&gt;=10,G36&lt;=-10),OR((C36-E36)&gt;=1000,(C36-E36)&lt;=-1000)),IF(ISBLANK(H36),'|'!B$56,""),""))</f>
      </c>
    </row>
    <row r="37" spans="1:9" ht="14.25">
      <c r="A37" s="116"/>
      <c r="B37" s="53"/>
      <c r="C37" s="32"/>
      <c r="D37" s="45"/>
      <c r="E37" s="32"/>
      <c r="F37" s="45"/>
      <c r="G37" s="28" t="str">
        <f t="shared" si="0"/>
        <v>-</v>
      </c>
      <c r="H37" s="51"/>
      <c r="I37" s="52">
        <f>IF(ISBLANK(E37),"",IF(AND(OR(G37&gt;=10,G37&lt;=-10),OR((C37-E37)&gt;=1000,(C37-E37)&lt;=-1000)),IF(ISBLANK(H37),'|'!B$56,""),""))</f>
      </c>
    </row>
    <row r="38" spans="1:9" ht="14.25">
      <c r="A38" s="117"/>
      <c r="B38" s="39" t="s">
        <v>3</v>
      </c>
      <c r="C38" s="41">
        <f ca="1">SUM(C33:OFFSET(C38,-1,0))</f>
        <v>0</v>
      </c>
      <c r="D38" s="41"/>
      <c r="E38" s="41">
        <f ca="1">SUM(E33:OFFSET(E38,-1,0))</f>
        <v>0</v>
      </c>
      <c r="F38" s="41"/>
      <c r="G38" s="28" t="str">
        <f t="shared" si="0"/>
        <v>-</v>
      </c>
      <c r="H38" s="54"/>
      <c r="I38" s="52"/>
    </row>
    <row r="39" spans="3:7" ht="14.25">
      <c r="C39" s="33"/>
      <c r="D39" s="33"/>
      <c r="E39" s="33"/>
      <c r="F39" s="33"/>
      <c r="G39" s="33"/>
    </row>
    <row r="40" spans="2:9" ht="14.25">
      <c r="B40" s="23" t="s">
        <v>22</v>
      </c>
      <c r="C40" s="33"/>
      <c r="D40" s="33"/>
      <c r="E40" s="33"/>
      <c r="F40" s="33"/>
      <c r="G40" s="33"/>
      <c r="I40" s="57" t="s">
        <v>15</v>
      </c>
    </row>
    <row r="41" spans="1:12" ht="14.25">
      <c r="A41" s="118" t="s">
        <v>8</v>
      </c>
      <c r="B41" s="56" t="s">
        <v>11</v>
      </c>
      <c r="C41" s="32"/>
      <c r="D41" s="45"/>
      <c r="E41" s="32"/>
      <c r="F41" s="45"/>
      <c r="G41" s="28" t="str">
        <f t="shared" si="0"/>
        <v>-</v>
      </c>
      <c r="H41" s="51"/>
      <c r="I41" s="58"/>
      <c r="J41" s="52">
        <f>IF(ISBLANK(E41),"",IF(AND(OR(G41&gt;=10,G41&lt;=-10),OR((C41-E41)&gt;=1000,(C41-E41)&lt;=-1000)),IF(ISBLANK(H41),IF(ISBLANK(I41),'|'!B$57,'|'!B$56),IF(ISBLANK(E41),"",IF(ISBLANK(I41),'|'!B$58,""))),IF(ISBLANK(I41),'|'!B$58,"")))</f>
      </c>
      <c r="K41" s="94" t="s">
        <v>16</v>
      </c>
      <c r="L41" s="94" t="s">
        <v>17</v>
      </c>
    </row>
    <row r="42" spans="1:10" ht="14.25">
      <c r="A42" s="118"/>
      <c r="B42" s="56" t="s">
        <v>115</v>
      </c>
      <c r="C42" s="32"/>
      <c r="D42" s="45"/>
      <c r="E42" s="32"/>
      <c r="F42" s="45"/>
      <c r="G42" s="28" t="str">
        <f t="shared" si="0"/>
        <v>-</v>
      </c>
      <c r="H42" s="51"/>
      <c r="I42" s="58"/>
      <c r="J42" s="52">
        <f>IF(ISBLANK(E42),"",IF(AND(OR(G42&gt;=10,G42&lt;=-10),OR((C42-G42)&gt;=1000,(C42-G42)&lt;=-1000)),IF(ISBLANK(H42),IF(ISBLANK(I42),'|'!B$57,'|'!B$56),IF(ISBLANK(G42),"",IF(ISBLANK(I42),'|'!B$58,""))),IF(ISBLANK(I42),'|'!B$58,"")))</f>
      </c>
    </row>
    <row r="43" spans="1:10" ht="25.5">
      <c r="A43" s="118"/>
      <c r="B43" s="55" t="s">
        <v>136</v>
      </c>
      <c r="C43" s="32"/>
      <c r="D43" s="45"/>
      <c r="E43" s="32"/>
      <c r="F43" s="45"/>
      <c r="G43" s="28" t="str">
        <f t="shared" si="0"/>
        <v>-</v>
      </c>
      <c r="H43" s="51"/>
      <c r="I43" s="58"/>
      <c r="J43" s="52">
        <f>IF(ISBLANK(E43),"",IF(AND(OR(G43&gt;=10,G43&lt;=-10),OR((C43-G43)&gt;=1000,(C43-G43)&lt;=-1000)),IF(ISBLANK(H43),IF(ISBLANK(I43),'|'!B$57,'|'!B$56),IF(ISBLANK(G43),"",IF(ISBLANK(I43),'|'!B$58,""))),IF(ISBLANK(I43),'|'!B$58,"")))</f>
      </c>
    </row>
    <row r="44" spans="1:10" ht="14.25">
      <c r="A44" s="118"/>
      <c r="B44" s="56" t="s">
        <v>120</v>
      </c>
      <c r="C44" s="32"/>
      <c r="D44" s="45"/>
      <c r="E44" s="32"/>
      <c r="F44" s="45"/>
      <c r="G44" s="28" t="str">
        <f t="shared" si="0"/>
        <v>-</v>
      </c>
      <c r="H44" s="51"/>
      <c r="I44" s="58"/>
      <c r="J44" s="52">
        <f>IF(ISBLANK(E44),"",IF(AND(OR(G44&gt;=10,G44&lt;=-10),OR((C44-G44)&gt;=1000,(C44-G44)&lt;=-1000)),IF(ISBLANK(H44),IF(ISBLANK(I44),'|'!B$57,'|'!B$56),IF(ISBLANK(G44),"",IF(ISBLANK(I44),'|'!B$58,""))),IF(ISBLANK(I44),'|'!B$58,"")))</f>
      </c>
    </row>
    <row r="45" spans="1:10" ht="14.25">
      <c r="A45" s="118"/>
      <c r="B45" s="53"/>
      <c r="C45" s="32"/>
      <c r="D45" s="45"/>
      <c r="E45" s="32"/>
      <c r="F45" s="45"/>
      <c r="G45" s="28" t="str">
        <f t="shared" si="0"/>
        <v>-</v>
      </c>
      <c r="H45" s="51"/>
      <c r="I45" s="58"/>
      <c r="J45" s="52">
        <f>IF(ISBLANK(E45),"",IF(AND(OR(G45&gt;=10,G45&lt;=-10),OR((C45-G45)&gt;=1000,(C45-G45)&lt;=-1000)),IF(ISBLANK(H45),IF(ISBLANK(I45),'|'!B$57,'|'!B$56),IF(ISBLANK(G45),"",IF(ISBLANK(I45),'|'!B$58,""))),IF(ISBLANK(I45),'|'!B$58,"")))</f>
      </c>
    </row>
    <row r="46" spans="1:10" ht="14.25">
      <c r="A46" s="118"/>
      <c r="B46" s="53"/>
      <c r="C46" s="32"/>
      <c r="D46" s="45"/>
      <c r="E46" s="32"/>
      <c r="F46" s="45"/>
      <c r="G46" s="28" t="str">
        <f t="shared" si="0"/>
        <v>-</v>
      </c>
      <c r="H46" s="51"/>
      <c r="I46" s="58"/>
      <c r="J46" s="52">
        <f>IF(ISBLANK(E46),"",IF(AND(OR(G46&gt;=10,G46&lt;=-10),OR((C46-G46)&gt;=1000,(C46-G46)&lt;=-1000)),IF(ISBLANK(H46),IF(ISBLANK(I46),'|'!B$57,'|'!B$56),IF(ISBLANK(G46),"",IF(ISBLANK(I46),'|'!B$58,""))),IF(ISBLANK(I46),'|'!B$58,"")))</f>
      </c>
    </row>
    <row r="47" spans="1:10" ht="37.5" customHeight="1">
      <c r="A47" s="118"/>
      <c r="B47" s="38" t="s">
        <v>140</v>
      </c>
      <c r="C47" s="41">
        <f>D23</f>
        <v>0</v>
      </c>
      <c r="D47" s="45"/>
      <c r="E47" s="146"/>
      <c r="F47" s="45"/>
      <c r="G47" s="28" t="str">
        <f>IF(OR(C47=0,E47=0),"-",E47/C47*100-100)</f>
        <v>-</v>
      </c>
      <c r="H47" s="51"/>
      <c r="I47" s="52"/>
      <c r="J47" s="52"/>
    </row>
    <row r="48" spans="1:8" ht="14.25">
      <c r="A48" s="118"/>
      <c r="B48" s="39" t="s">
        <v>3</v>
      </c>
      <c r="C48" s="41">
        <f ca="1">SUM(C41:OFFSET(C48,-1,0))</f>
        <v>0</v>
      </c>
      <c r="D48" s="41"/>
      <c r="E48" s="41">
        <f ca="1">SUM(E41:OFFSET(E48,-1,0))</f>
        <v>0</v>
      </c>
      <c r="F48" s="41"/>
      <c r="G48" s="28" t="str">
        <f t="shared" si="0"/>
        <v>-</v>
      </c>
      <c r="H48" s="54"/>
    </row>
    <row r="49" spans="3:7" ht="14.25">
      <c r="C49" s="33"/>
      <c r="D49" s="33"/>
      <c r="E49" s="33"/>
      <c r="F49" s="33"/>
      <c r="G49" s="33"/>
    </row>
    <row r="50" spans="2:7" ht="14.25">
      <c r="B50" s="23" t="s">
        <v>9</v>
      </c>
      <c r="C50" s="33"/>
      <c r="D50" s="33"/>
      <c r="E50" s="33"/>
      <c r="F50" s="33"/>
      <c r="G50" s="33"/>
    </row>
    <row r="51" spans="2:8" ht="14.25">
      <c r="B51" s="39" t="s">
        <v>3</v>
      </c>
      <c r="C51" s="41">
        <f>C38+C48</f>
        <v>0</v>
      </c>
      <c r="D51" s="41"/>
      <c r="E51" s="41">
        <f>E38+E48</f>
        <v>0</v>
      </c>
      <c r="F51" s="41"/>
      <c r="G51" s="28" t="str">
        <f t="shared" si="0"/>
        <v>-</v>
      </c>
      <c r="H51" s="54"/>
    </row>
    <row r="52" spans="3:7" ht="14.25">
      <c r="C52" s="33"/>
      <c r="D52" s="33"/>
      <c r="E52" s="33"/>
      <c r="F52" s="33"/>
      <c r="G52" s="33"/>
    </row>
    <row r="53" spans="2:8" ht="14.25">
      <c r="B53" s="59" t="s">
        <v>134</v>
      </c>
      <c r="C53" s="45">
        <f>C51-C29</f>
        <v>0</v>
      </c>
      <c r="D53" s="45"/>
      <c r="E53" s="45">
        <f>E51-E29</f>
        <v>0</v>
      </c>
      <c r="F53" s="45"/>
      <c r="G53" s="28" t="str">
        <f t="shared" si="0"/>
        <v>-</v>
      </c>
      <c r="H53" s="54"/>
    </row>
  </sheetData>
  <sheetProtection password="CDA9" sheet="1" objects="1" scenarios="1"/>
  <mergeCells count="13">
    <mergeCell ref="A1:B1"/>
    <mergeCell ref="C1:H1"/>
    <mergeCell ref="C2:H2"/>
    <mergeCell ref="A41:A48"/>
    <mergeCell ref="A9:A23"/>
    <mergeCell ref="A33:A38"/>
    <mergeCell ref="A2:B2"/>
    <mergeCell ref="A5:B5"/>
    <mergeCell ref="C5:H5"/>
    <mergeCell ref="A3:B3"/>
    <mergeCell ref="C3:H3"/>
    <mergeCell ref="A4:B4"/>
    <mergeCell ref="C4:H4"/>
  </mergeCells>
  <dataValidations count="1">
    <dataValidation type="list" allowBlank="1" showInputMessage="1" showErrorMessage="1" sqref="I41:I46">
      <formula1>$K$41:$L$41</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24" max="255" man="1"/>
  </rowBreaks>
  <legacyDrawing r:id="rId2"/>
</worksheet>
</file>

<file path=xl/worksheets/sheet3.xml><?xml version="1.0" encoding="utf-8"?>
<worksheet xmlns="http://schemas.openxmlformats.org/spreadsheetml/2006/main" xmlns:r="http://schemas.openxmlformats.org/officeDocument/2006/relationships">
  <sheetPr codeName="Tabelle1"/>
  <dimension ref="A1:J32"/>
  <sheetViews>
    <sheetView zoomScalePageLayoutView="0" workbookViewId="0" topLeftCell="A1">
      <selection activeCell="I15" sqref="I15"/>
    </sheetView>
  </sheetViews>
  <sheetFormatPr defaultColWidth="11.421875" defaultRowHeight="15"/>
  <cols>
    <col min="1" max="1" width="28.140625" style="20" customWidth="1"/>
    <col min="2" max="2" width="36.140625" style="20" customWidth="1"/>
    <col min="3" max="3" width="18.28125" style="20" customWidth="1"/>
    <col min="4" max="4" width="11.7109375" style="20" customWidth="1"/>
    <col min="5" max="5" width="16.8515625" style="20" customWidth="1"/>
    <col min="6" max="6" width="14.7109375" style="20" customWidth="1"/>
    <col min="7" max="7" width="18.28125" style="20" customWidth="1"/>
    <col min="8" max="8" width="11.7109375" style="20" customWidth="1"/>
    <col min="9" max="9" width="16.00390625" style="20" customWidth="1"/>
    <col min="10" max="10" width="14.7109375" style="20" customWidth="1"/>
    <col min="11" max="16384" width="11.421875" style="20" customWidth="1"/>
  </cols>
  <sheetData>
    <row r="1" spans="1:7" ht="14.25">
      <c r="A1" s="98" t="s">
        <v>83</v>
      </c>
      <c r="B1" s="98"/>
      <c r="C1" s="126">
        <f>IF(ISBLANK(Finanz_Plan_Bericht!C1),"",Finanz_Plan_Bericht!C1)</f>
      </c>
      <c r="D1" s="126"/>
      <c r="E1" s="126"/>
      <c r="F1" s="126"/>
      <c r="G1" s="126"/>
    </row>
    <row r="2" spans="1:7" ht="14.25">
      <c r="A2" s="98" t="s">
        <v>51</v>
      </c>
      <c r="B2" s="98"/>
      <c r="C2" s="126">
        <f>IF(ISBLANK(Finanz_Plan_Bericht!C2),"",Finanz_Plan_Bericht!C2)</f>
      </c>
      <c r="D2" s="126"/>
      <c r="E2" s="126"/>
      <c r="F2" s="126"/>
      <c r="G2" s="126"/>
    </row>
    <row r="3" spans="1:7" ht="14.25">
      <c r="A3" s="110" t="s">
        <v>12</v>
      </c>
      <c r="B3" s="111"/>
      <c r="C3" s="60" t="s">
        <v>116</v>
      </c>
      <c r="D3" s="61"/>
      <c r="E3" s="61"/>
      <c r="F3" s="61"/>
      <c r="G3" s="62"/>
    </row>
    <row r="4" spans="1:7" ht="14.25">
      <c r="A4" s="98" t="s">
        <v>18</v>
      </c>
      <c r="B4" s="98"/>
      <c r="C4" s="126">
        <f>Finanz_Plan_Bericht!C5</f>
        <v>0</v>
      </c>
      <c r="D4" s="126"/>
      <c r="E4" s="126"/>
      <c r="F4" s="126"/>
      <c r="G4" s="126"/>
    </row>
    <row r="6" spans="1:10" ht="19.5" customHeight="1" thickBot="1">
      <c r="A6" s="129" t="s">
        <v>36</v>
      </c>
      <c r="B6" s="130"/>
      <c r="C6" s="130"/>
      <c r="D6" s="130"/>
      <c r="E6" s="130"/>
      <c r="F6" s="130"/>
      <c r="G6" s="130"/>
      <c r="H6" s="130"/>
      <c r="I6" s="130"/>
      <c r="J6" s="130"/>
    </row>
    <row r="7" spans="1:10" ht="51.75" thickBot="1">
      <c r="A7" s="64" t="s">
        <v>37</v>
      </c>
      <c r="B7" s="64" t="s">
        <v>38</v>
      </c>
      <c r="C7" s="64" t="s">
        <v>39</v>
      </c>
      <c r="D7" s="64" t="s">
        <v>40</v>
      </c>
      <c r="E7" s="65" t="s">
        <v>41</v>
      </c>
      <c r="F7" s="64" t="s">
        <v>68</v>
      </c>
      <c r="G7" s="64" t="s">
        <v>42</v>
      </c>
      <c r="H7" s="64" t="s">
        <v>43</v>
      </c>
      <c r="I7" s="65" t="s">
        <v>44</v>
      </c>
      <c r="J7" s="64" t="s">
        <v>69</v>
      </c>
    </row>
    <row r="8" spans="1:10" ht="14.25">
      <c r="A8" s="66"/>
      <c r="B8" s="66"/>
      <c r="C8" s="7"/>
      <c r="D8" s="7"/>
      <c r="E8" s="10">
        <f>IF(ISBLANK(C8),"",C8*D8)</f>
      </c>
      <c r="F8" s="67"/>
      <c r="G8" s="7"/>
      <c r="H8" s="7"/>
      <c r="I8" s="10">
        <f>IF(ISBLANK(G8),"",G8*H8)</f>
      </c>
      <c r="J8" s="68"/>
    </row>
    <row r="9" spans="1:10" ht="14.25">
      <c r="A9" s="69"/>
      <c r="B9" s="69"/>
      <c r="C9" s="8"/>
      <c r="D9" s="8"/>
      <c r="E9" s="11">
        <f>IF(ISBLANK(C9),"",C9*D9)</f>
      </c>
      <c r="F9" s="70"/>
      <c r="G9" s="8"/>
      <c r="H9" s="8"/>
      <c r="I9" s="11">
        <f>IF(ISBLANK(G9),"",G9*H9)</f>
      </c>
      <c r="J9" s="71"/>
    </row>
    <row r="10" spans="1:10" ht="14.25">
      <c r="A10" s="69"/>
      <c r="B10" s="69"/>
      <c r="C10" s="8"/>
      <c r="D10" s="8"/>
      <c r="E10" s="11">
        <f aca="true" t="shared" si="0" ref="E10:E17">IF(ISBLANK(C10),"",C10*D10)</f>
      </c>
      <c r="F10" s="70"/>
      <c r="G10" s="8"/>
      <c r="H10" s="8"/>
      <c r="I10" s="11">
        <f aca="true" t="shared" si="1" ref="I10:I17">IF(ISBLANK(G10),"",G10*H10)</f>
      </c>
      <c r="J10" s="71"/>
    </row>
    <row r="11" spans="1:10" ht="14.25">
      <c r="A11" s="69"/>
      <c r="B11" s="69"/>
      <c r="C11" s="8"/>
      <c r="D11" s="8"/>
      <c r="E11" s="11">
        <f t="shared" si="0"/>
      </c>
      <c r="F11" s="70"/>
      <c r="G11" s="8"/>
      <c r="H11" s="8"/>
      <c r="I11" s="11">
        <f t="shared" si="1"/>
      </c>
      <c r="J11" s="71"/>
    </row>
    <row r="12" spans="1:10" ht="14.25">
      <c r="A12" s="69"/>
      <c r="B12" s="69"/>
      <c r="C12" s="8"/>
      <c r="D12" s="8"/>
      <c r="E12" s="11">
        <f t="shared" si="0"/>
      </c>
      <c r="F12" s="70"/>
      <c r="G12" s="8"/>
      <c r="H12" s="8"/>
      <c r="I12" s="11">
        <f t="shared" si="1"/>
      </c>
      <c r="J12" s="71"/>
    </row>
    <row r="13" spans="1:10" ht="14.25">
      <c r="A13" s="69"/>
      <c r="B13" s="69"/>
      <c r="C13" s="8"/>
      <c r="D13" s="8"/>
      <c r="E13" s="11">
        <f t="shared" si="0"/>
      </c>
      <c r="F13" s="70"/>
      <c r="G13" s="8"/>
      <c r="H13" s="8"/>
      <c r="I13" s="11">
        <f t="shared" si="1"/>
      </c>
      <c r="J13" s="71"/>
    </row>
    <row r="14" spans="1:10" ht="14.25">
      <c r="A14" s="69"/>
      <c r="B14" s="69"/>
      <c r="C14" s="8"/>
      <c r="D14" s="8"/>
      <c r="E14" s="11">
        <f t="shared" si="0"/>
      </c>
      <c r="F14" s="70"/>
      <c r="G14" s="8"/>
      <c r="H14" s="8"/>
      <c r="I14" s="11">
        <f t="shared" si="1"/>
      </c>
      <c r="J14" s="71"/>
    </row>
    <row r="15" spans="1:10" ht="14.25">
      <c r="A15" s="69"/>
      <c r="B15" s="69"/>
      <c r="C15" s="8"/>
      <c r="D15" s="8"/>
      <c r="E15" s="11">
        <f t="shared" si="0"/>
      </c>
      <c r="F15" s="70"/>
      <c r="G15" s="8"/>
      <c r="H15" s="8"/>
      <c r="I15" s="11">
        <f t="shared" si="1"/>
      </c>
      <c r="J15" s="71"/>
    </row>
    <row r="16" spans="1:10" ht="14.25">
      <c r="A16" s="69"/>
      <c r="B16" s="69"/>
      <c r="C16" s="8"/>
      <c r="D16" s="8"/>
      <c r="E16" s="11">
        <f t="shared" si="0"/>
      </c>
      <c r="F16" s="70"/>
      <c r="G16" s="8"/>
      <c r="H16" s="8"/>
      <c r="I16" s="11">
        <f t="shared" si="1"/>
      </c>
      <c r="J16" s="71"/>
    </row>
    <row r="17" spans="1:10" ht="15" thickBot="1">
      <c r="A17" s="72"/>
      <c r="B17" s="72"/>
      <c r="C17" s="9"/>
      <c r="D17" s="9"/>
      <c r="E17" s="12">
        <f t="shared" si="0"/>
      </c>
      <c r="F17" s="73"/>
      <c r="G17" s="9"/>
      <c r="H17" s="9"/>
      <c r="I17" s="12">
        <f t="shared" si="1"/>
      </c>
      <c r="J17" s="74"/>
    </row>
    <row r="18" spans="3:10" ht="15" thickBot="1">
      <c r="C18" s="75">
        <f>SUM(C8:C17)</f>
        <v>0</v>
      </c>
      <c r="D18" s="76"/>
      <c r="E18" s="75">
        <f>SUM(E8:E17)</f>
        <v>0</v>
      </c>
      <c r="F18" s="75">
        <f>SUM(F8:F17)</f>
        <v>0</v>
      </c>
      <c r="G18" s="75">
        <f>SUM(G8:G17)</f>
        <v>0</v>
      </c>
      <c r="H18" s="76"/>
      <c r="I18" s="75">
        <f>SUM(I8:I17)</f>
        <v>0</v>
      </c>
      <c r="J18" s="75">
        <f>SUM(J8:J17)</f>
        <v>0</v>
      </c>
    </row>
    <row r="19" ht="15" thickTop="1"/>
    <row r="21" ht="15" thickBot="1"/>
    <row r="22" spans="1:10" ht="15" thickBot="1">
      <c r="A22" s="77" t="s">
        <v>70</v>
      </c>
      <c r="B22" s="78"/>
      <c r="C22" s="79"/>
      <c r="D22" s="79"/>
      <c r="E22" s="79"/>
      <c r="F22" s="79"/>
      <c r="G22" s="79"/>
      <c r="H22" s="79"/>
      <c r="I22" s="79"/>
      <c r="J22" s="79"/>
    </row>
    <row r="23" spans="1:10" ht="25.5">
      <c r="A23" s="6" t="s">
        <v>73</v>
      </c>
      <c r="B23" s="133" t="s">
        <v>74</v>
      </c>
      <c r="C23" s="133"/>
      <c r="D23" s="133"/>
      <c r="E23" s="133"/>
      <c r="F23" s="133"/>
      <c r="G23" s="133"/>
      <c r="H23" s="133"/>
      <c r="I23" s="133"/>
      <c r="J23" s="134"/>
    </row>
    <row r="24" spans="1:10" ht="25.5">
      <c r="A24" s="63" t="s">
        <v>71</v>
      </c>
      <c r="B24" s="133" t="s">
        <v>72</v>
      </c>
      <c r="C24" s="133"/>
      <c r="D24" s="133"/>
      <c r="E24" s="133"/>
      <c r="F24" s="133"/>
      <c r="G24" s="133"/>
      <c r="H24" s="133"/>
      <c r="I24" s="133"/>
      <c r="J24" s="134"/>
    </row>
    <row r="25" spans="1:10" ht="14.25">
      <c r="A25" s="6" t="s">
        <v>39</v>
      </c>
      <c r="B25" s="127" t="s">
        <v>75</v>
      </c>
      <c r="C25" s="127"/>
      <c r="D25" s="127"/>
      <c r="E25" s="127"/>
      <c r="F25" s="127"/>
      <c r="G25" s="127"/>
      <c r="H25" s="127"/>
      <c r="I25" s="127"/>
      <c r="J25" s="128"/>
    </row>
    <row r="26" spans="1:10" ht="14.25">
      <c r="A26" s="6" t="s">
        <v>76</v>
      </c>
      <c r="B26" s="127" t="s">
        <v>121</v>
      </c>
      <c r="C26" s="127"/>
      <c r="D26" s="127"/>
      <c r="E26" s="127"/>
      <c r="F26" s="127"/>
      <c r="G26" s="127"/>
      <c r="H26" s="127"/>
      <c r="I26" s="127"/>
      <c r="J26" s="128"/>
    </row>
    <row r="27" spans="1:10" ht="14.25">
      <c r="A27" s="6" t="s">
        <v>41</v>
      </c>
      <c r="B27" s="127" t="s">
        <v>122</v>
      </c>
      <c r="C27" s="127"/>
      <c r="D27" s="127"/>
      <c r="E27" s="127"/>
      <c r="F27" s="127"/>
      <c r="G27" s="127"/>
      <c r="H27" s="127"/>
      <c r="I27" s="127"/>
      <c r="J27" s="128"/>
    </row>
    <row r="28" spans="1:10" ht="32.25" customHeight="1">
      <c r="A28" s="6" t="s">
        <v>68</v>
      </c>
      <c r="B28" s="127" t="s">
        <v>123</v>
      </c>
      <c r="C28" s="127"/>
      <c r="D28" s="127"/>
      <c r="E28" s="127"/>
      <c r="F28" s="127"/>
      <c r="G28" s="127"/>
      <c r="H28" s="127"/>
      <c r="I28" s="127"/>
      <c r="J28" s="128"/>
    </row>
    <row r="29" spans="1:10" ht="14.25">
      <c r="A29" s="6" t="s">
        <v>42</v>
      </c>
      <c r="B29" s="127" t="s">
        <v>77</v>
      </c>
      <c r="C29" s="127"/>
      <c r="D29" s="127"/>
      <c r="E29" s="127"/>
      <c r="F29" s="127"/>
      <c r="G29" s="127"/>
      <c r="H29" s="127"/>
      <c r="I29" s="127"/>
      <c r="J29" s="128"/>
    </row>
    <row r="30" spans="1:10" ht="14.25">
      <c r="A30" s="6" t="s">
        <v>43</v>
      </c>
      <c r="B30" s="127" t="s">
        <v>78</v>
      </c>
      <c r="C30" s="127"/>
      <c r="D30" s="127"/>
      <c r="E30" s="127"/>
      <c r="F30" s="127"/>
      <c r="G30" s="127"/>
      <c r="H30" s="127"/>
      <c r="I30" s="127"/>
      <c r="J30" s="128"/>
    </row>
    <row r="31" spans="1:10" ht="14.25">
      <c r="A31" s="6" t="s">
        <v>44</v>
      </c>
      <c r="B31" s="127" t="s">
        <v>79</v>
      </c>
      <c r="C31" s="127"/>
      <c r="D31" s="127"/>
      <c r="E31" s="127"/>
      <c r="F31" s="127"/>
      <c r="G31" s="127"/>
      <c r="H31" s="127"/>
      <c r="I31" s="127"/>
      <c r="J31" s="128"/>
    </row>
    <row r="32" spans="1:10" ht="33" customHeight="1" thickBot="1">
      <c r="A32" s="80" t="s">
        <v>80</v>
      </c>
      <c r="B32" s="131" t="s">
        <v>124</v>
      </c>
      <c r="C32" s="131"/>
      <c r="D32" s="131"/>
      <c r="E32" s="131"/>
      <c r="F32" s="131"/>
      <c r="G32" s="131"/>
      <c r="H32" s="131"/>
      <c r="I32" s="131"/>
      <c r="J32" s="132"/>
    </row>
  </sheetData>
  <sheetProtection password="CDA9" sheet="1" objects="1" scenarios="1"/>
  <mergeCells count="18">
    <mergeCell ref="C4:G4"/>
    <mergeCell ref="B31:J31"/>
    <mergeCell ref="B32:J32"/>
    <mergeCell ref="B24:J24"/>
    <mergeCell ref="B23:J23"/>
    <mergeCell ref="B25:J25"/>
    <mergeCell ref="B26:J26"/>
    <mergeCell ref="B27:J27"/>
    <mergeCell ref="A1:B1"/>
    <mergeCell ref="C1:G1"/>
    <mergeCell ref="B28:J28"/>
    <mergeCell ref="B29:J29"/>
    <mergeCell ref="B30:J30"/>
    <mergeCell ref="A6:J6"/>
    <mergeCell ref="A2:B2"/>
    <mergeCell ref="C2:G2"/>
    <mergeCell ref="A3:B3"/>
    <mergeCell ref="A4:B4"/>
  </mergeCells>
  <printOptions/>
  <pageMargins left="0.7" right="0.7" top="0.787401575" bottom="0.7874015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3"/>
  <dimension ref="A1:I29"/>
  <sheetViews>
    <sheetView zoomScalePageLayoutView="0" workbookViewId="0" topLeftCell="A1">
      <selection activeCell="J21" sqref="J21"/>
    </sheetView>
  </sheetViews>
  <sheetFormatPr defaultColWidth="11.421875" defaultRowHeight="15"/>
  <cols>
    <col min="1" max="1" width="9.7109375" style="20" customWidth="1"/>
    <col min="2" max="2" width="14.8515625" style="20" customWidth="1"/>
    <col min="3" max="3" width="15.00390625" style="20" customWidth="1"/>
    <col min="4" max="4" width="30.7109375" style="20" customWidth="1"/>
    <col min="5" max="5" width="57.421875" style="20" customWidth="1"/>
    <col min="6" max="6" width="28.57421875" style="20" bestFit="1" customWidth="1"/>
    <col min="7" max="7" width="15.8515625" style="20" customWidth="1"/>
    <col min="8" max="16384" width="11.421875" style="20" customWidth="1"/>
  </cols>
  <sheetData>
    <row r="1" spans="1:7" ht="26.25" customHeight="1">
      <c r="A1" s="141" t="s">
        <v>125</v>
      </c>
      <c r="B1" s="141"/>
      <c r="C1" s="141"/>
      <c r="D1" s="141"/>
      <c r="E1" s="141"/>
      <c r="F1" s="141"/>
      <c r="G1" s="141"/>
    </row>
    <row r="2" spans="1:7" ht="15.75" customHeight="1" thickBot="1">
      <c r="A2" s="137"/>
      <c r="B2" s="137"/>
      <c r="C2" s="137"/>
      <c r="D2" s="137"/>
      <c r="E2" s="137"/>
      <c r="F2" s="137"/>
      <c r="G2" s="137"/>
    </row>
    <row r="3" spans="1:7" ht="15" customHeight="1">
      <c r="A3" s="142" t="s">
        <v>27</v>
      </c>
      <c r="B3" s="144" t="s">
        <v>28</v>
      </c>
      <c r="C3" s="135" t="s">
        <v>29</v>
      </c>
      <c r="D3" s="144" t="s">
        <v>30</v>
      </c>
      <c r="E3" s="135" t="s">
        <v>48</v>
      </c>
      <c r="F3" s="135" t="s">
        <v>133</v>
      </c>
      <c r="G3" s="135" t="s">
        <v>49</v>
      </c>
    </row>
    <row r="4" spans="1:7" ht="15" thickBot="1">
      <c r="A4" s="143"/>
      <c r="B4" s="145"/>
      <c r="C4" s="136"/>
      <c r="D4" s="145"/>
      <c r="E4" s="136"/>
      <c r="F4" s="136"/>
      <c r="G4" s="136"/>
    </row>
    <row r="5" spans="1:9" ht="14.25">
      <c r="A5" s="81"/>
      <c r="B5" s="82"/>
      <c r="C5" s="82"/>
      <c r="D5" s="83"/>
      <c r="E5" s="84"/>
      <c r="F5" s="81"/>
      <c r="G5" s="81"/>
      <c r="H5" s="52">
        <f>IF(AND(SUMPRODUCT(--(A5:G5&lt;&gt;""))&gt;0,SUMPRODUCT(--(A5:G5&lt;&gt;""))&lt;7),'|'!B$62,"")</f>
      </c>
      <c r="I5" s="52"/>
    </row>
    <row r="6" spans="1:9" ht="14.25">
      <c r="A6" s="85"/>
      <c r="B6" s="86"/>
      <c r="C6" s="86"/>
      <c r="D6" s="87"/>
      <c r="E6" s="88"/>
      <c r="F6" s="85"/>
      <c r="G6" s="85"/>
      <c r="H6" s="52">
        <f>IF(AND(SUMPRODUCT(--(A6:G6&lt;&gt;""))&gt;0,SUMPRODUCT(--(A6:G6&lt;&gt;""))&lt;7),'|'!B$62,"")</f>
      </c>
      <c r="I6" s="52"/>
    </row>
    <row r="7" spans="1:9" ht="14.25">
      <c r="A7" s="85"/>
      <c r="B7" s="86"/>
      <c r="C7" s="86"/>
      <c r="D7" s="87"/>
      <c r="E7" s="88"/>
      <c r="F7" s="85"/>
      <c r="G7" s="85"/>
      <c r="H7" s="52">
        <f>IF(AND(SUMPRODUCT(--(A7:G7&lt;&gt;""))&gt;0,SUMPRODUCT(--(A7:G7&lt;&gt;""))&lt;7),'|'!B$62,"")</f>
      </c>
      <c r="I7" s="52"/>
    </row>
    <row r="8" spans="1:9" ht="14.25">
      <c r="A8" s="85"/>
      <c r="B8" s="86"/>
      <c r="C8" s="86"/>
      <c r="D8" s="87"/>
      <c r="E8" s="88"/>
      <c r="F8" s="85"/>
      <c r="G8" s="85"/>
      <c r="H8" s="52">
        <f>IF(AND(SUMPRODUCT(--(A8:G8&lt;&gt;""))&gt;0,SUMPRODUCT(--(A8:G8&lt;&gt;""))&lt;7),'|'!B$62,"")</f>
      </c>
      <c r="I8" s="52"/>
    </row>
    <row r="9" spans="1:9" ht="14.25">
      <c r="A9" s="85"/>
      <c r="B9" s="86"/>
      <c r="C9" s="86"/>
      <c r="D9" s="87"/>
      <c r="E9" s="88"/>
      <c r="F9" s="85"/>
      <c r="G9" s="85"/>
      <c r="H9" s="52">
        <f>IF(AND(SUMPRODUCT(--(A9:G9&lt;&gt;""))&gt;0,SUMPRODUCT(--(A9:G9&lt;&gt;""))&lt;7),'|'!B$62,"")</f>
      </c>
      <c r="I9" s="52"/>
    </row>
    <row r="10" spans="1:9" ht="14.25">
      <c r="A10" s="85"/>
      <c r="B10" s="86"/>
      <c r="C10" s="86"/>
      <c r="D10" s="87"/>
      <c r="E10" s="88"/>
      <c r="F10" s="85"/>
      <c r="G10" s="85"/>
      <c r="H10" s="52">
        <f>IF(AND(SUMPRODUCT(--(A10:G10&lt;&gt;""))&gt;0,SUMPRODUCT(--(A10:G10&lt;&gt;""))&lt;7),'|'!B$62,"")</f>
      </c>
      <c r="I10" s="52"/>
    </row>
    <row r="11" spans="1:9" ht="14.25">
      <c r="A11" s="85"/>
      <c r="B11" s="86"/>
      <c r="C11" s="86"/>
      <c r="D11" s="87"/>
      <c r="E11" s="88"/>
      <c r="F11" s="85"/>
      <c r="G11" s="85"/>
      <c r="H11" s="52">
        <f>IF(AND(SUMPRODUCT(--(A11:G11&lt;&gt;""))&gt;0,SUMPRODUCT(--(A11:G11&lt;&gt;""))&lt;7),'|'!B$62,"")</f>
      </c>
      <c r="I11" s="52"/>
    </row>
    <row r="12" spans="1:9" ht="14.25">
      <c r="A12" s="85"/>
      <c r="B12" s="86"/>
      <c r="C12" s="86"/>
      <c r="D12" s="87"/>
      <c r="E12" s="88"/>
      <c r="F12" s="85"/>
      <c r="G12" s="85"/>
      <c r="H12" s="52">
        <f>IF(AND(SUMPRODUCT(--(A12:G12&lt;&gt;""))&gt;0,SUMPRODUCT(--(A12:G12&lt;&gt;""))&lt;7),'|'!B$62,"")</f>
      </c>
      <c r="I12" s="52"/>
    </row>
    <row r="13" spans="1:9" ht="14.25">
      <c r="A13" s="85"/>
      <c r="B13" s="86"/>
      <c r="C13" s="86"/>
      <c r="D13" s="87"/>
      <c r="E13" s="88"/>
      <c r="F13" s="85"/>
      <c r="G13" s="85"/>
      <c r="H13" s="52">
        <f>IF(AND(SUMPRODUCT(--(A13:G13&lt;&gt;""))&gt;0,SUMPRODUCT(--(A13:G13&lt;&gt;""))&lt;7),'|'!B$62,"")</f>
      </c>
      <c r="I13" s="52"/>
    </row>
    <row r="14" spans="1:9" ht="14.25">
      <c r="A14" s="85"/>
      <c r="B14" s="86"/>
      <c r="C14" s="86"/>
      <c r="D14" s="87"/>
      <c r="E14" s="88"/>
      <c r="F14" s="85"/>
      <c r="G14" s="85"/>
      <c r="H14" s="52">
        <f>IF(AND(SUMPRODUCT(--(A14:G14&lt;&gt;""))&gt;0,SUMPRODUCT(--(A14:G14&lt;&gt;""))&lt;7),'|'!B$62,"")</f>
      </c>
      <c r="I14" s="52"/>
    </row>
    <row r="15" spans="1:9" ht="14.25">
      <c r="A15" s="85"/>
      <c r="B15" s="86"/>
      <c r="C15" s="86"/>
      <c r="D15" s="87"/>
      <c r="E15" s="88"/>
      <c r="F15" s="85"/>
      <c r="G15" s="85"/>
      <c r="H15" s="52">
        <f>IF(AND(SUMPRODUCT(--(A15:G15&lt;&gt;""))&gt;0,SUMPRODUCT(--(A15:G15&lt;&gt;""))&lt;7),'|'!B$62,"")</f>
      </c>
      <c r="I15" s="52"/>
    </row>
    <row r="16" spans="1:9" ht="14.25">
      <c r="A16" s="85"/>
      <c r="B16" s="86"/>
      <c r="C16" s="86"/>
      <c r="D16" s="87"/>
      <c r="E16" s="88"/>
      <c r="F16" s="85"/>
      <c r="G16" s="85"/>
      <c r="H16" s="52">
        <f>IF(AND(SUMPRODUCT(--(A16:G16&lt;&gt;""))&gt;0,SUMPRODUCT(--(A16:G16&lt;&gt;""))&lt;7),'|'!B$62,"")</f>
      </c>
      <c r="I16" s="52"/>
    </row>
    <row r="17" spans="1:9" ht="14.25">
      <c r="A17" s="85"/>
      <c r="B17" s="86"/>
      <c r="C17" s="86"/>
      <c r="D17" s="87"/>
      <c r="E17" s="88"/>
      <c r="F17" s="85"/>
      <c r="G17" s="85"/>
      <c r="H17" s="52">
        <f>IF(AND(SUMPRODUCT(--(A17:G17&lt;&gt;""))&gt;0,SUMPRODUCT(--(A17:G17&lt;&gt;""))&lt;7),'|'!B$62,"")</f>
      </c>
      <c r="I17" s="52"/>
    </row>
    <row r="18" spans="1:9" ht="14.25">
      <c r="A18" s="85"/>
      <c r="B18" s="86"/>
      <c r="C18" s="86"/>
      <c r="D18" s="87"/>
      <c r="E18" s="88"/>
      <c r="F18" s="85"/>
      <c r="G18" s="85"/>
      <c r="H18" s="52">
        <f>IF(AND(SUMPRODUCT(--(A18:G18&lt;&gt;""))&gt;0,SUMPRODUCT(--(A18:G18&lt;&gt;""))&lt;7),'|'!B$62,"")</f>
      </c>
      <c r="I18" s="52"/>
    </row>
    <row r="19" spans="1:9" ht="14.25">
      <c r="A19" s="85"/>
      <c r="B19" s="86"/>
      <c r="C19" s="86"/>
      <c r="D19" s="87"/>
      <c r="E19" s="88"/>
      <c r="F19" s="85"/>
      <c r="G19" s="85"/>
      <c r="H19" s="52">
        <f>IF(AND(SUMPRODUCT(--(A19:G19&lt;&gt;""))&gt;0,SUMPRODUCT(--(A19:G19&lt;&gt;""))&lt;7),'|'!B$62,"")</f>
      </c>
      <c r="I19" s="52"/>
    </row>
    <row r="20" spans="1:9" ht="14.25">
      <c r="A20" s="85"/>
      <c r="B20" s="86"/>
      <c r="C20" s="86"/>
      <c r="D20" s="87"/>
      <c r="E20" s="88"/>
      <c r="F20" s="85"/>
      <c r="G20" s="85"/>
      <c r="H20" s="52">
        <f>IF(AND(SUMPRODUCT(--(A20:G20&lt;&gt;""))&gt;0,SUMPRODUCT(--(A20:G20&lt;&gt;""))&lt;7),'|'!B$62,"")</f>
      </c>
      <c r="I20" s="52"/>
    </row>
    <row r="21" spans="1:9" ht="14.25">
      <c r="A21" s="85"/>
      <c r="B21" s="86"/>
      <c r="C21" s="86"/>
      <c r="D21" s="87"/>
      <c r="E21" s="88"/>
      <c r="F21" s="85"/>
      <c r="G21" s="85"/>
      <c r="H21" s="52">
        <f>IF(AND(SUMPRODUCT(--(A21:G21&lt;&gt;""))&gt;0,SUMPRODUCT(--(A21:G21&lt;&gt;""))&lt;7),'|'!B$62,"")</f>
      </c>
      <c r="I21" s="52"/>
    </row>
    <row r="22" spans="1:9" ht="14.25">
      <c r="A22" s="85"/>
      <c r="B22" s="86"/>
      <c r="C22" s="86"/>
      <c r="D22" s="87"/>
      <c r="E22" s="88"/>
      <c r="F22" s="85"/>
      <c r="G22" s="85"/>
      <c r="H22" s="52">
        <f>IF(AND(SUMPRODUCT(--(A22:G22&lt;&gt;""))&gt;0,SUMPRODUCT(--(A22:G22&lt;&gt;""))&lt;7),'|'!B$62,"")</f>
      </c>
      <c r="I22" s="52"/>
    </row>
    <row r="23" spans="1:9" ht="14.25">
      <c r="A23" s="85"/>
      <c r="B23" s="86"/>
      <c r="C23" s="86"/>
      <c r="D23" s="87"/>
      <c r="E23" s="88"/>
      <c r="F23" s="85"/>
      <c r="G23" s="85"/>
      <c r="H23" s="52">
        <f>IF(AND(SUMPRODUCT(--(A23:G23&lt;&gt;""))&gt;0,SUMPRODUCT(--(A23:G23&lt;&gt;""))&lt;7),'|'!B$62,"")</f>
      </c>
      <c r="I23" s="52"/>
    </row>
    <row r="24" spans="1:9" ht="14.25">
      <c r="A24" s="86"/>
      <c r="B24" s="86"/>
      <c r="C24" s="86"/>
      <c r="D24" s="86"/>
      <c r="E24" s="89"/>
      <c r="F24" s="86"/>
      <c r="G24" s="85"/>
      <c r="H24" s="52">
        <f>IF(AND(SUMPRODUCT(--(A24:G24&lt;&gt;""))&gt;0,SUMPRODUCT(--(A24:G24&lt;&gt;""))&lt;7),'|'!B$62,"")</f>
      </c>
      <c r="I24" s="52"/>
    </row>
    <row r="25" spans="1:9" ht="15" thickBot="1">
      <c r="A25" s="86"/>
      <c r="B25" s="86"/>
      <c r="C25" s="86"/>
      <c r="D25" s="86"/>
      <c r="E25" s="89"/>
      <c r="F25" s="86"/>
      <c r="G25" s="85"/>
      <c r="H25" s="52">
        <f>IF(AND(SUMPRODUCT(--(A25:G25&lt;&gt;""))&gt;0,SUMPRODUCT(--(A25:G25&lt;&gt;""))&lt;7),'|'!B$62,"")</f>
      </c>
      <c r="I25" s="52"/>
    </row>
    <row r="26" spans="1:7" ht="27" customHeight="1" thickBot="1">
      <c r="A26" s="139" t="s">
        <v>31</v>
      </c>
      <c r="B26" s="140"/>
      <c r="C26" s="140"/>
      <c r="D26" s="140"/>
      <c r="E26" s="140"/>
      <c r="F26" s="140"/>
      <c r="G26" s="90">
        <f ca="1">SUM(G5:OFFSET(G26,-1,0))</f>
        <v>0</v>
      </c>
    </row>
    <row r="27" spans="6:8" ht="14.25">
      <c r="F27" s="91"/>
      <c r="G27" s="92"/>
      <c r="H27" s="52"/>
    </row>
    <row r="28" spans="1:6" ht="14.25">
      <c r="A28" s="138" t="s">
        <v>126</v>
      </c>
      <c r="B28" s="138"/>
      <c r="C28" s="138"/>
      <c r="D28" s="138"/>
      <c r="E28" s="138"/>
      <c r="F28" s="138"/>
    </row>
    <row r="29" spans="2:6" ht="14.25">
      <c r="B29" s="23"/>
      <c r="C29" s="23"/>
      <c r="D29" s="23"/>
      <c r="E29" s="23"/>
      <c r="F29" s="23"/>
    </row>
  </sheetData>
  <sheetProtection password="CDA9" sheet="1" objects="1" scenarios="1"/>
  <mergeCells count="11">
    <mergeCell ref="F3:F4"/>
    <mergeCell ref="G3:G4"/>
    <mergeCell ref="A2:G2"/>
    <mergeCell ref="A28:F28"/>
    <mergeCell ref="A26:F26"/>
    <mergeCell ref="A1:G1"/>
    <mergeCell ref="A3:A4"/>
    <mergeCell ref="B3:B4"/>
    <mergeCell ref="C3:C4"/>
    <mergeCell ref="D3:D4"/>
    <mergeCell ref="E3:E4"/>
  </mergeCells>
  <printOptions/>
  <pageMargins left="0.7" right="0.7" top="0.787401575" bottom="0.7874015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Tabelle5"/>
  <dimension ref="B5:F68"/>
  <sheetViews>
    <sheetView zoomScalePageLayoutView="0" workbookViewId="0" topLeftCell="A43">
      <selection activeCell="F43" sqref="F43"/>
    </sheetView>
  </sheetViews>
  <sheetFormatPr defaultColWidth="11.421875" defaultRowHeight="15"/>
  <sheetData>
    <row r="5" spans="3:5" ht="15">
      <c r="C5" s="1"/>
      <c r="D5" s="2"/>
      <c r="E5" s="4"/>
    </row>
    <row r="6" spans="3:5" ht="15">
      <c r="C6" s="1"/>
      <c r="D6" s="2"/>
      <c r="E6" s="4"/>
    </row>
    <row r="7" spans="3:6" ht="15">
      <c r="C7" s="1"/>
      <c r="D7" s="2"/>
      <c r="E7" s="4"/>
      <c r="F7" s="1"/>
    </row>
    <row r="8" spans="3:6" ht="15">
      <c r="C8" s="1"/>
      <c r="D8" s="2"/>
      <c r="E8" s="4"/>
      <c r="F8" s="1"/>
    </row>
    <row r="9" spans="3:5" ht="15">
      <c r="C9" s="1"/>
      <c r="D9" s="2"/>
      <c r="E9" s="4"/>
    </row>
    <row r="13" spans="3:5" ht="15">
      <c r="C13" s="1"/>
      <c r="D13" s="2"/>
      <c r="E13" s="4"/>
    </row>
    <row r="14" spans="3:6" ht="15">
      <c r="C14" s="1"/>
      <c r="D14" s="2"/>
      <c r="E14" s="4"/>
      <c r="F14" s="1"/>
    </row>
    <row r="50" ht="15">
      <c r="B50" s="1" t="s">
        <v>13</v>
      </c>
    </row>
    <row r="51" ht="15">
      <c r="B51" s="1" t="s">
        <v>14</v>
      </c>
    </row>
    <row r="52" ht="15">
      <c r="B52" s="1"/>
    </row>
    <row r="53" ht="15">
      <c r="B53" s="1" t="s">
        <v>16</v>
      </c>
    </row>
    <row r="54" ht="15">
      <c r="B54" s="1" t="s">
        <v>17</v>
      </c>
    </row>
    <row r="56" ht="15">
      <c r="B56" s="1" t="s">
        <v>19</v>
      </c>
    </row>
    <row r="57" ht="15">
      <c r="B57" s="1" t="s">
        <v>23</v>
      </c>
    </row>
    <row r="58" ht="15">
      <c r="B58" s="1" t="s">
        <v>24</v>
      </c>
    </row>
    <row r="59" ht="15">
      <c r="B59" t="s">
        <v>81</v>
      </c>
    </row>
    <row r="60" ht="15">
      <c r="B60" t="s">
        <v>82</v>
      </c>
    </row>
    <row r="61" ht="15">
      <c r="B61" s="1" t="s">
        <v>32</v>
      </c>
    </row>
    <row r="62" ht="15">
      <c r="B62" s="1" t="s">
        <v>50</v>
      </c>
    </row>
    <row r="63" ht="15">
      <c r="B63" s="1" t="s">
        <v>33</v>
      </c>
    </row>
    <row r="64" ht="15">
      <c r="B64" s="1" t="s">
        <v>34</v>
      </c>
    </row>
    <row r="65" ht="15">
      <c r="B65" s="1" t="s">
        <v>35</v>
      </c>
    </row>
    <row r="67" ht="15">
      <c r="B67" t="s">
        <v>25</v>
      </c>
    </row>
    <row r="68" ht="15">
      <c r="B68" t="s">
        <v>26</v>
      </c>
    </row>
  </sheetData>
  <sheetProtection password="CDA9" sheet="1" objects="1" scenarios="1" selectLockedCells="1" selectUn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Gall Sarolta</cp:lastModifiedBy>
  <cp:lastPrinted>2022-02-20T08:12:44Z</cp:lastPrinted>
  <dcterms:created xsi:type="dcterms:W3CDTF">2019-01-14T10:17:49Z</dcterms:created>
  <dcterms:modified xsi:type="dcterms:W3CDTF">2023-09-25T10:53:43Z</dcterms:modified>
  <cp:category/>
  <cp:version/>
  <cp:contentType/>
  <cp:contentStatus/>
</cp:coreProperties>
</file>